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260" windowWidth="14220" windowHeight="9340" activeTab="1"/>
  </bookViews>
  <sheets>
    <sheet name="LAB Stds" sheetId="1" r:id="rId1"/>
    <sheet name="Graphs" sheetId="2" r:id="rId2"/>
    <sheet name="Sheet1" sheetId="3" r:id="rId3"/>
  </sheets>
  <externalReferences>
    <externalReference r:id="rId6"/>
  </externalReferences>
  <definedNames>
    <definedName name="C_A1">'LAB Stds'!#REF!</definedName>
    <definedName name="C_A2">'LAB Stds'!#REF!</definedName>
    <definedName name="C_A3">'LAB Stds'!#REF!</definedName>
    <definedName name="C_B1">'LAB Stds'!#REF!</definedName>
    <definedName name="C_B2">'LAB Stds'!#REF!</definedName>
    <definedName name="C_B3">'LAB Stds'!#REF!</definedName>
    <definedName name="C_C1">'LAB Stds'!#REF!</definedName>
    <definedName name="C_C2">'LAB Stds'!#REF!</definedName>
    <definedName name="C_C3">'LAB Stds'!#REF!</definedName>
    <definedName name="_xlnm.Print_Area" localSheetId="1">'Graphs'!$C$1:$P$46</definedName>
    <definedName name="_xlnm.Print_Titles" localSheetId="0">'LAB Stds'!$9:$11</definedName>
  </definedNames>
  <calcPr fullCalcOnLoad="1"/>
</workbook>
</file>

<file path=xl/comments2.xml><?xml version="1.0" encoding="utf-8"?>
<comments xmlns="http://schemas.openxmlformats.org/spreadsheetml/2006/main">
  <authors>
    <author>Joshua Alemany</author>
  </authors>
  <commentList>
    <comment ref="B9" authorId="0">
      <text>
        <r>
          <rPr>
            <b/>
            <sz val="10"/>
            <rFont val="Geneva"/>
            <family val="0"/>
          </rPr>
          <t xml:space="preserve">Joshua Alemany:
To graph a new color, select the data from the correct column in the table below, copy it, then paste it into the column above.
</t>
        </r>
      </text>
    </comment>
  </commentList>
</comments>
</file>

<file path=xl/sharedStrings.xml><?xml version="1.0" encoding="utf-8"?>
<sst xmlns="http://schemas.openxmlformats.org/spreadsheetml/2006/main" count="486" uniqueCount="266">
  <si>
    <t>Product:</t>
  </si>
  <si>
    <t>Color Specifications</t>
  </si>
  <si>
    <t>CIE 1931</t>
  </si>
  <si>
    <t xml:space="preserve">L* = </t>
  </si>
  <si>
    <t xml:space="preserve">Y = </t>
  </si>
  <si>
    <t xml:space="preserve">A* = </t>
  </si>
  <si>
    <t xml:space="preserve">B* = </t>
  </si>
  <si>
    <t xml:space="preserve">y = </t>
  </si>
  <si>
    <t>Tolerance:</t>
  </si>
  <si>
    <t>± 3.0 ∆E</t>
  </si>
  <si>
    <t>Color measurement using Macbeth CE3100 configured as follows:</t>
  </si>
  <si>
    <t>Material Specifications</t>
  </si>
  <si>
    <t>Substrate:</t>
  </si>
  <si>
    <t>PET</t>
  </si>
  <si>
    <t>Gauge:</t>
  </si>
  <si>
    <t>2.5 mil</t>
  </si>
  <si>
    <t>Form(s)</t>
  </si>
  <si>
    <t>√</t>
  </si>
  <si>
    <t>20" x 24" sheets</t>
  </si>
  <si>
    <t>24" x 25' rolls</t>
  </si>
  <si>
    <t>48" x 25' rolls</t>
  </si>
  <si>
    <t>57" x 21' rolls</t>
  </si>
  <si>
    <t>1.5" x 3" swatchbook</t>
  </si>
  <si>
    <t>3" x 6" swatchbook</t>
  </si>
  <si>
    <t>Product also available as: Roscolux 98 Medium Grey</t>
  </si>
  <si>
    <t>ROSCOLUX</t>
  </si>
  <si>
    <t xml:space="preserve">NOTE:  Spectral data and LAB values as measured by Macbeth CE3000 colorimeter.  </t>
  </si>
  <si>
    <t xml:space="preserve">XYZ,  Y(x,y), values derived mathmatically. RGB Values derived using transformations from </t>
  </si>
  <si>
    <t xml:space="preserve">LAB to RGB within Adobe Photoshop color picker. </t>
  </si>
  <si>
    <t>SG 332</t>
  </si>
  <si>
    <t>SG 349</t>
  </si>
  <si>
    <t>SG 363</t>
  </si>
  <si>
    <t>Wavelength in nanometers</t>
  </si>
  <si>
    <t>HUNTER LAB</t>
  </si>
  <si>
    <t xml:space="preserve"> X Y Z</t>
  </si>
  <si>
    <t>CIE</t>
  </si>
  <si>
    <t>RGB (709)</t>
  </si>
  <si>
    <t>UPDATED</t>
  </si>
  <si>
    <t>ILLUM D65</t>
  </si>
  <si>
    <t>ILLUM A</t>
  </si>
  <si>
    <t>ILLUM CWF</t>
  </si>
  <si>
    <t>ORD</t>
  </si>
  <si>
    <t>COLOR</t>
  </si>
  <si>
    <t>L*</t>
  </si>
  <si>
    <t>A*</t>
  </si>
  <si>
    <t>B*</t>
  </si>
  <si>
    <t>X</t>
  </si>
  <si>
    <t>Y</t>
  </si>
  <si>
    <t>Z</t>
  </si>
  <si>
    <t>(x)</t>
  </si>
  <si>
    <t>(y)</t>
  </si>
  <si>
    <t xml:space="preserve">R </t>
  </si>
  <si>
    <t>G</t>
  </si>
  <si>
    <t>B</t>
  </si>
  <si>
    <t>A</t>
  </si>
  <si>
    <t>DATE</t>
  </si>
  <si>
    <t>SG 01</t>
  </si>
  <si>
    <t>SG 03</t>
  </si>
  <si>
    <t>SG 04</t>
  </si>
  <si>
    <t>SG 304</t>
  </si>
  <si>
    <t>SG 05</t>
  </si>
  <si>
    <t>SG 305</t>
  </si>
  <si>
    <t>SG 06</t>
  </si>
  <si>
    <t>SG 07</t>
  </si>
  <si>
    <t>LUX 08</t>
  </si>
  <si>
    <t>SG 09</t>
  </si>
  <si>
    <t>SG 10</t>
  </si>
  <si>
    <t>LUX 310</t>
  </si>
  <si>
    <t>SG 11</t>
  </si>
  <si>
    <t>LUX 12</t>
  </si>
  <si>
    <t>SG 312</t>
  </si>
  <si>
    <t>SG 13</t>
  </si>
  <si>
    <t>SG 14</t>
  </si>
  <si>
    <t>SG 15</t>
  </si>
  <si>
    <t>LUX 16</t>
  </si>
  <si>
    <t>LUX 316</t>
  </si>
  <si>
    <t>LUX 17</t>
  </si>
  <si>
    <t>SG 317</t>
  </si>
  <si>
    <t>LUX 18</t>
  </si>
  <si>
    <t>SG 19</t>
  </si>
  <si>
    <t>SG 20</t>
  </si>
  <si>
    <t>SG 21</t>
  </si>
  <si>
    <t>LUX 21</t>
  </si>
  <si>
    <t>SG 22</t>
  </si>
  <si>
    <t>SG 23</t>
  </si>
  <si>
    <t>SG 24</t>
  </si>
  <si>
    <t>SG 25</t>
  </si>
  <si>
    <t>SG 26</t>
  </si>
  <si>
    <t>SG 27</t>
  </si>
  <si>
    <t>SG 30</t>
  </si>
  <si>
    <t>SG 31</t>
  </si>
  <si>
    <t>SG 32</t>
  </si>
  <si>
    <t>SG 33</t>
  </si>
  <si>
    <t>LUX 34</t>
  </si>
  <si>
    <t>SG 35</t>
  </si>
  <si>
    <t>SG 36</t>
  </si>
  <si>
    <t>SG 336</t>
  </si>
  <si>
    <t>LUX 37</t>
  </si>
  <si>
    <t>SG 337</t>
  </si>
  <si>
    <t>SG 38</t>
  </si>
  <si>
    <t>SG 339</t>
  </si>
  <si>
    <t>SG 40</t>
  </si>
  <si>
    <t>LUX 41</t>
  </si>
  <si>
    <t>LUX 42</t>
  </si>
  <si>
    <t>SG 342</t>
  </si>
  <si>
    <t>SG 43</t>
  </si>
  <si>
    <t>SG 343</t>
  </si>
  <si>
    <t>LUX 44</t>
  </si>
  <si>
    <t>SG 344</t>
  </si>
  <si>
    <t>SG 45</t>
  </si>
  <si>
    <t>SG 46</t>
  </si>
  <si>
    <t>SG 346</t>
  </si>
  <si>
    <t>SG 48</t>
  </si>
  <si>
    <t>SG 49</t>
  </si>
  <si>
    <t>SG 50</t>
  </si>
  <si>
    <t>LUX 51</t>
  </si>
  <si>
    <t>SG 351</t>
  </si>
  <si>
    <t>SG 52</t>
  </si>
  <si>
    <t>SG 53</t>
  </si>
  <si>
    <t>SG 54</t>
  </si>
  <si>
    <t>SG 55</t>
  </si>
  <si>
    <t>SG 355</t>
  </si>
  <si>
    <t>SG 56</t>
  </si>
  <si>
    <t>SG 356</t>
  </si>
  <si>
    <t>SG 57</t>
  </si>
  <si>
    <t>SG 357</t>
  </si>
  <si>
    <t>SG 58</t>
  </si>
  <si>
    <t>SG 358</t>
  </si>
  <si>
    <t>SG 359</t>
  </si>
  <si>
    <t>LUX 60</t>
  </si>
  <si>
    <t>SG 61</t>
  </si>
  <si>
    <t>LUX 362</t>
  </si>
  <si>
    <t>SG 63</t>
  </si>
  <si>
    <t>SG 64</t>
  </si>
  <si>
    <t>LUX 364</t>
  </si>
  <si>
    <t>SG 65</t>
  </si>
  <si>
    <t>SG 66</t>
  </si>
  <si>
    <t>SG 67</t>
  </si>
  <si>
    <t>SG 367</t>
  </si>
  <si>
    <t>SG 68</t>
  </si>
  <si>
    <t>SG 69</t>
  </si>
  <si>
    <t>SG 70</t>
  </si>
  <si>
    <t>SG 370</t>
  </si>
  <si>
    <t>SG 71</t>
  </si>
  <si>
    <t>SG 371</t>
  </si>
  <si>
    <t>SG 72</t>
  </si>
  <si>
    <t>SG 372</t>
  </si>
  <si>
    <t>SG 73</t>
  </si>
  <si>
    <t>SG 373</t>
  </si>
  <si>
    <t>SG 74</t>
  </si>
  <si>
    <t>SG 76</t>
  </si>
  <si>
    <t>LUX 376</t>
  </si>
  <si>
    <t>LUX 77</t>
  </si>
  <si>
    <t>SG 78</t>
  </si>
  <si>
    <t>LUX 378</t>
  </si>
  <si>
    <t>SG 79</t>
  </si>
  <si>
    <t>SG 81</t>
  </si>
  <si>
    <t>SG 82</t>
  </si>
  <si>
    <t>SG 382</t>
  </si>
  <si>
    <t>SG 83</t>
  </si>
  <si>
    <t>SG 383</t>
  </si>
  <si>
    <t>SG 84</t>
  </si>
  <si>
    <t>SG 85</t>
  </si>
  <si>
    <t>SG 385</t>
  </si>
  <si>
    <t>SG 86</t>
  </si>
  <si>
    <t>LUX 87</t>
  </si>
  <si>
    <t>LUX 88</t>
  </si>
  <si>
    <t>SG 388</t>
  </si>
  <si>
    <t>SG 89</t>
  </si>
  <si>
    <t>SG 389</t>
  </si>
  <si>
    <t>SG 90</t>
  </si>
  <si>
    <t>LUX 91</t>
  </si>
  <si>
    <t>LUX 92</t>
  </si>
  <si>
    <t>SG 94</t>
  </si>
  <si>
    <t>SG 95</t>
  </si>
  <si>
    <t>SG 395</t>
  </si>
  <si>
    <t>SG 96</t>
  </si>
  <si>
    <t>SG 398</t>
  </si>
  <si>
    <t>LUX 99</t>
  </si>
  <si>
    <t>ROSCO COLOR STANDARDS</t>
  </si>
  <si>
    <t>Roscolux / Supergel</t>
  </si>
  <si>
    <t>SG/LUX 02</t>
  </si>
  <si>
    <t>SG/UX 06</t>
  </si>
  <si>
    <t>SG/LUX 318</t>
  </si>
  <si>
    <t>LUX 321</t>
  </si>
  <si>
    <t>SG/LUX 23</t>
  </si>
  <si>
    <t>SG/LUX 26</t>
  </si>
  <si>
    <t>SG/LUX 33</t>
  </si>
  <si>
    <t>SG/LUX 39</t>
  </si>
  <si>
    <t>SG/LUX 47</t>
  </si>
  <si>
    <t>SG/LUX 59</t>
  </si>
  <si>
    <t>SG/LUX 62</t>
  </si>
  <si>
    <t>SG/LUX 65</t>
  </si>
  <si>
    <t>SG/LUX 80</t>
  </si>
  <si>
    <t>SG/LUX 83</t>
  </si>
  <si>
    <t>SG 386</t>
  </si>
  <si>
    <t>SG/LUX 89</t>
  </si>
  <si>
    <t>SG/LUX 93</t>
  </si>
  <si>
    <t>LUX 97</t>
  </si>
  <si>
    <t>LUX 397</t>
  </si>
  <si>
    <t>SG 100</t>
  </si>
  <si>
    <t>SG 101</t>
  </si>
  <si>
    <t>SG 104</t>
  </si>
  <si>
    <t>SG 160</t>
  </si>
  <si>
    <t>SG 113</t>
  </si>
  <si>
    <t>SG 114</t>
  </si>
  <si>
    <t>SG 119</t>
  </si>
  <si>
    <t>SG 132</t>
  </si>
  <si>
    <t>SG 120</t>
  </si>
  <si>
    <t>SG 121</t>
  </si>
  <si>
    <t>SG 122</t>
  </si>
  <si>
    <t>SG 124</t>
  </si>
  <si>
    <t>SG 125</t>
  </si>
  <si>
    <t>SG 126</t>
  </si>
  <si>
    <t>SG 127</t>
  </si>
  <si>
    <t>LUX 162</t>
  </si>
  <si>
    <t>LUX 163</t>
  </si>
  <si>
    <t>LUX 115</t>
  </si>
  <si>
    <t>LUX 116</t>
  </si>
  <si>
    <t>LUX 117</t>
  </si>
  <si>
    <t>LUX 118</t>
  </si>
  <si>
    <t>LUX 105</t>
  </si>
  <si>
    <t>LUX 106</t>
  </si>
  <si>
    <t>LUX 111</t>
  </si>
  <si>
    <t>LUX 112</t>
  </si>
  <si>
    <t>LUX 102</t>
  </si>
  <si>
    <t>LUX 103</t>
  </si>
  <si>
    <t>SORT</t>
  </si>
  <si>
    <t>DATE:</t>
  </si>
  <si>
    <t>EQUATION:</t>
  </si>
  <si>
    <t>CIELab</t>
  </si>
  <si>
    <t>OBSERVER:</t>
  </si>
  <si>
    <t>10°</t>
  </si>
  <si>
    <t>ILLUMINANT:</t>
  </si>
  <si>
    <t>COLOR FILTER SPECTRAL CURVE</t>
  </si>
  <si>
    <t>COLOR:</t>
  </si>
  <si>
    <t>NOTE:</t>
  </si>
  <si>
    <t>LUX colors are manufactured in a polyester base.</t>
  </si>
  <si>
    <t>SG colors are manufactured in a polycarbonate base</t>
  </si>
  <si>
    <t>Revised 6-1-2000</t>
  </si>
  <si>
    <t>ROSCOLUX / SUPERGEL</t>
  </si>
  <si>
    <t>HELP?</t>
  </si>
  <si>
    <t>PASTE DATA</t>
  </si>
  <si>
    <t>HERE!</t>
  </si>
  <si>
    <t>LUX 333</t>
  </si>
  <si>
    <t>LUX 360</t>
  </si>
  <si>
    <t>LUX 365</t>
  </si>
  <si>
    <t>L(A)</t>
  </si>
  <si>
    <t>A(A)</t>
  </si>
  <si>
    <t>B(A)</t>
  </si>
  <si>
    <t>Y(A)</t>
  </si>
  <si>
    <t>x(A)</t>
  </si>
  <si>
    <t>COLORIMETRY</t>
  </si>
  <si>
    <t>RGB</t>
  </si>
  <si>
    <t>Y =</t>
  </si>
  <si>
    <t xml:space="preserve">x = </t>
  </si>
  <si>
    <t>y =</t>
  </si>
  <si>
    <t>R =</t>
  </si>
  <si>
    <t>G =</t>
  </si>
  <si>
    <t>B =</t>
  </si>
  <si>
    <t>x =</t>
  </si>
  <si>
    <t>A =</t>
  </si>
  <si>
    <t>L =</t>
  </si>
  <si>
    <t>TRANSMISSION:</t>
  </si>
  <si>
    <t>CERTIFICATE OF CONFORMITY</t>
  </si>
  <si>
    <t>Date: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</si>
</sst>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mmmm\ d\,\ yyyy"/>
    <numFmt numFmtId="169" formatCode="mmm\ d\,\ yyyy"/>
    <numFmt numFmtId="170" formatCode="0.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sz val="14"/>
      <name val="Arial Rounded MT Bold"/>
      <family val="0"/>
    </font>
    <font>
      <sz val="15"/>
      <name val="Arial"/>
      <family val="0"/>
    </font>
    <font>
      <b/>
      <sz val="19.75"/>
      <name val="Arial"/>
      <family val="0"/>
    </font>
    <font>
      <b/>
      <sz val="12"/>
      <name val="Arial"/>
      <family val="0"/>
    </font>
    <font>
      <sz val="20"/>
      <name val="Rosco"/>
      <family val="0"/>
    </font>
    <font>
      <sz val="14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color indexed="10"/>
      <name val="Geneva"/>
      <family val="0"/>
    </font>
    <font>
      <b/>
      <i/>
      <sz val="10"/>
      <color indexed="10"/>
      <name val="Geneva"/>
      <family val="0"/>
    </font>
    <font>
      <sz val="12"/>
      <name val="Geneva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b/>
      <sz val="18"/>
      <name val="Arial Rounded MT Bold"/>
      <family val="0"/>
    </font>
    <font>
      <sz val="9"/>
      <name val="Arial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13" fillId="0" borderId="2" xfId="0" applyFont="1" applyBorder="1" applyAlignment="1">
      <alignment/>
    </xf>
    <xf numFmtId="0" fontId="14" fillId="0" borderId="4" xfId="0" applyFont="1" applyBorder="1" applyAlignment="1">
      <alignment/>
    </xf>
    <xf numFmtId="0" fontId="4" fillId="0" borderId="4" xfId="0" applyFont="1" applyBorder="1" applyAlignment="1">
      <alignment/>
    </xf>
    <xf numFmtId="167" fontId="15" fillId="0" borderId="5" xfId="0" applyNumberFormat="1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167" fontId="15" fillId="0" borderId="2" xfId="0" applyNumberFormat="1" applyFont="1" applyBorder="1" applyAlignment="1">
      <alignment horizontal="centerContinuous"/>
    </xf>
    <xf numFmtId="167" fontId="15" fillId="0" borderId="4" xfId="0" applyNumberFormat="1" applyFont="1" applyBorder="1" applyAlignment="1">
      <alignment horizontal="centerContinuous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Continuous"/>
    </xf>
    <xf numFmtId="167" fontId="15" fillId="0" borderId="4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15" fillId="0" borderId="9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167" fontId="15" fillId="0" borderId="7" xfId="0" applyNumberFormat="1" applyFont="1" applyBorder="1" applyAlignment="1">
      <alignment horizontal="centerContinuous"/>
    </xf>
    <xf numFmtId="167" fontId="15" fillId="0" borderId="0" xfId="0" applyNumberFormat="1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Continuous"/>
    </xf>
    <xf numFmtId="167" fontId="15" fillId="0" borderId="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Continuous"/>
    </xf>
    <xf numFmtId="0" fontId="15" fillId="0" borderId="8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167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7" fontId="15" fillId="0" borderId="12" xfId="0" applyNumberFormat="1" applyFont="1" applyBorder="1" applyAlignment="1">
      <alignment horizontal="center"/>
    </xf>
    <xf numFmtId="167" fontId="15" fillId="0" borderId="11" xfId="0" applyNumberFormat="1" applyFont="1" applyBorder="1" applyAlignment="1">
      <alignment horizontal="center"/>
    </xf>
    <xf numFmtId="167" fontId="15" fillId="0" borderId="13" xfId="0" applyNumberFormat="1" applyFont="1" applyBorder="1" applyAlignment="1">
      <alignment horizontal="center"/>
    </xf>
    <xf numFmtId="167" fontId="15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15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/>
    </xf>
    <xf numFmtId="14" fontId="4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7" xfId="0" applyNumberFormat="1" applyFont="1" applyFill="1" applyBorder="1" applyAlignment="1">
      <alignment horizontal="right"/>
    </xf>
    <xf numFmtId="167" fontId="4" fillId="0" borderId="24" xfId="0" applyNumberFormat="1" applyFont="1" applyFill="1" applyBorder="1" applyAlignment="1">
      <alignment horizontal="right"/>
    </xf>
    <xf numFmtId="167" fontId="4" fillId="0" borderId="25" xfId="0" applyNumberFormat="1" applyFont="1" applyFill="1" applyBorder="1" applyAlignment="1">
      <alignment horizontal="right"/>
    </xf>
    <xf numFmtId="167" fontId="4" fillId="0" borderId="28" xfId="0" applyNumberFormat="1" applyFont="1" applyFill="1" applyBorder="1" applyAlignment="1">
      <alignment horizontal="right"/>
    </xf>
    <xf numFmtId="167" fontId="4" fillId="0" borderId="29" xfId="0" applyNumberFormat="1" applyFont="1" applyFill="1" applyBorder="1" applyAlignment="1">
      <alignment horizontal="right"/>
    </xf>
    <xf numFmtId="167" fontId="4" fillId="0" borderId="25" xfId="0" applyNumberFormat="1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7" fontId="4" fillId="0" borderId="17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167" fontId="4" fillId="0" borderId="17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2" xfId="0" applyNumberFormat="1" applyFont="1" applyBorder="1" applyAlignment="1">
      <alignment horizontal="right"/>
    </xf>
    <xf numFmtId="167" fontId="4" fillId="0" borderId="33" xfId="0" applyNumberFormat="1" applyFont="1" applyBorder="1" applyAlignment="1">
      <alignment horizontal="right"/>
    </xf>
    <xf numFmtId="167" fontId="4" fillId="0" borderId="34" xfId="0" applyNumberFormat="1" applyFont="1" applyBorder="1" applyAlignment="1">
      <alignment horizontal="right"/>
    </xf>
    <xf numFmtId="167" fontId="4" fillId="0" borderId="3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69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40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167" fontId="0" fillId="0" borderId="38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0" xfId="0" applyNumberFormat="1" applyBorder="1" applyAlignment="1">
      <alignment/>
    </xf>
    <xf numFmtId="167" fontId="0" fillId="0" borderId="0" xfId="0" applyNumberFormat="1" applyAlignment="1">
      <alignment/>
    </xf>
    <xf numFmtId="167" fontId="1" fillId="0" borderId="17" xfId="0" applyNumberFormat="1" applyFont="1" applyBorder="1" applyAlignment="1">
      <alignment/>
    </xf>
    <xf numFmtId="167" fontId="1" fillId="0" borderId="3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167" fontId="6" fillId="0" borderId="44" xfId="0" applyNumberFormat="1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1" fillId="0" borderId="24" xfId="0" applyFont="1" applyBorder="1" applyAlignment="1">
      <alignment/>
    </xf>
    <xf numFmtId="167" fontId="1" fillId="0" borderId="37" xfId="0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9" fontId="6" fillId="0" borderId="0" xfId="19" applyFont="1" applyAlignment="1">
      <alignment horizontal="left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9" fontId="10" fillId="0" borderId="0" xfId="0" applyNumberFormat="1" applyFont="1" applyAlignment="1">
      <alignment horizontal="left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1"/>
    </xf>
    <xf numFmtId="16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167" fontId="4" fillId="0" borderId="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4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1" fontId="15" fillId="0" borderId="5" xfId="0" applyNumberFormat="1" applyFont="1" applyBorder="1" applyAlignment="1">
      <alignment horizontal="centerContinuous"/>
    </xf>
    <xf numFmtId="1" fontId="15" fillId="0" borderId="4" xfId="0" applyNumberFormat="1" applyFont="1" applyBorder="1" applyAlignment="1">
      <alignment horizontal="centerContinuous"/>
    </xf>
    <xf numFmtId="1" fontId="15" fillId="0" borderId="50" xfId="0" applyNumberFormat="1" applyFont="1" applyBorder="1" applyAlignment="1">
      <alignment horizontal="centerContinuous"/>
    </xf>
    <xf numFmtId="1" fontId="15" fillId="0" borderId="9" xfId="0" applyNumberFormat="1" applyFont="1" applyBorder="1" applyAlignment="1">
      <alignment horizontal="centerContinuous"/>
    </xf>
    <xf numFmtId="1" fontId="15" fillId="0" borderId="0" xfId="0" applyNumberFormat="1" applyFont="1" applyBorder="1" applyAlignment="1">
      <alignment horizontal="centerContinuous"/>
    </xf>
    <xf numFmtId="1" fontId="15" fillId="0" borderId="51" xfId="0" applyNumberFormat="1" applyFont="1" applyBorder="1" applyAlignment="1">
      <alignment horizontal="centerContinuous"/>
    </xf>
    <xf numFmtId="1" fontId="15" fillId="0" borderId="9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51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53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35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975" b="1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Graphs!$B$12</c:f>
              <c:strCache>
                <c:ptCount val="1"/>
                <c:pt idx="0">
                  <c:v>LUX 97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Graphs!$A$13:$A$32</c:f>
              <c:numCache/>
            </c:numRef>
          </c:cat>
          <c:val>
            <c:numRef>
              <c:f>Graphs!$B$13:$B$32</c:f>
              <c:numCache/>
            </c:numRef>
          </c:val>
          <c:smooth val="1"/>
        </c:ser>
        <c:axId val="27801574"/>
        <c:axId val="48887575"/>
      </c:line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Transmission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0</xdr:rowOff>
    </xdr:from>
    <xdr:to>
      <xdr:col>13</xdr:col>
      <xdr:colOff>428625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71625" y="2076450"/>
        <a:ext cx="72961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76200</xdr:rowOff>
    </xdr:from>
    <xdr:to>
      <xdr:col>6</xdr:col>
      <xdr:colOff>533400</xdr:colOff>
      <xdr:row>11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2124075"/>
          <a:ext cx="455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This letter shall certify that the listed Rosco products conform to the specifications as provided below.  For further information, contact Rosco Laboratories Inc, at (800) 767-2669 or on the web at www. rosco.com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inegelSpectdata%20(graphs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 Stds"/>
      <sheetName val="Graphs"/>
      <sheetName val="C of C"/>
    </sheetNames>
    <sheetDataSet>
      <sheetData sheetId="0">
        <row r="12">
          <cell r="A12">
            <v>1995</v>
          </cell>
          <cell r="B12" t="str">
            <v>THERMASHIELD</v>
          </cell>
          <cell r="C12">
            <v>41.93</v>
          </cell>
          <cell r="D12">
            <v>54.27</v>
          </cell>
          <cell r="E12">
            <v>63.59</v>
          </cell>
          <cell r="F12">
            <v>70.13</v>
          </cell>
          <cell r="G12">
            <v>74.96</v>
          </cell>
          <cell r="H12">
            <v>78.39</v>
          </cell>
          <cell r="I12">
            <v>80.63</v>
          </cell>
          <cell r="J12">
            <v>82.27</v>
          </cell>
          <cell r="K12">
            <v>83.26</v>
          </cell>
          <cell r="L12">
            <v>83.63</v>
          </cell>
          <cell r="M12">
            <v>83.75</v>
          </cell>
          <cell r="N12">
            <v>83.42</v>
          </cell>
          <cell r="O12">
            <v>82.61</v>
          </cell>
          <cell r="P12">
            <v>81.43</v>
          </cell>
          <cell r="Q12">
            <v>79.91</v>
          </cell>
          <cell r="R12">
            <v>78.14</v>
          </cell>
          <cell r="S12">
            <v>75.87</v>
          </cell>
          <cell r="T12">
            <v>73.59</v>
          </cell>
          <cell r="U12">
            <v>71.08</v>
          </cell>
          <cell r="V12">
            <v>68.4</v>
          </cell>
          <cell r="W12">
            <v>92.849</v>
          </cell>
          <cell r="X12">
            <v>-2.759</v>
          </cell>
          <cell r="Y12">
            <v>4.763</v>
          </cell>
          <cell r="Z12">
            <v>92.859</v>
          </cell>
          <cell r="AA12">
            <v>-1.593</v>
          </cell>
          <cell r="AB12">
            <v>4.125</v>
          </cell>
          <cell r="AC12">
            <v>92.983</v>
          </cell>
          <cell r="AD12">
            <v>-1.882</v>
          </cell>
          <cell r="AE12">
            <v>5.449</v>
          </cell>
          <cell r="AF12">
            <v>93.16456994134789</v>
          </cell>
          <cell r="AG12">
            <v>86.20936800999999</v>
          </cell>
          <cell r="AH12">
            <v>26.553257299469053</v>
          </cell>
          <cell r="AI12">
            <v>93.82690246153433</v>
          </cell>
          <cell r="AJ12">
            <v>86.22793881</v>
          </cell>
          <cell r="AK12">
            <v>27.107888501837806</v>
          </cell>
          <cell r="AL12">
            <v>86.22793881</v>
          </cell>
          <cell r="AM12">
            <v>0.4529140090216868</v>
          </cell>
          <cell r="AN12">
            <v>0.41623287598271164</v>
          </cell>
          <cell r="AR12">
            <v>35153</v>
          </cell>
        </row>
        <row r="13">
          <cell r="A13">
            <v>2002</v>
          </cell>
          <cell r="B13" t="str">
            <v>VS ORANGE</v>
          </cell>
          <cell r="C13">
            <v>34.52</v>
          </cell>
          <cell r="D13">
            <v>31.01</v>
          </cell>
          <cell r="E13">
            <v>12.34</v>
          </cell>
          <cell r="F13">
            <v>2.17</v>
          </cell>
          <cell r="G13">
            <v>0.58</v>
          </cell>
          <cell r="H13">
            <v>3.25</v>
          </cell>
          <cell r="I13">
            <v>16.65</v>
          </cell>
          <cell r="J13">
            <v>16.37</v>
          </cell>
          <cell r="K13">
            <v>10.81</v>
          </cell>
          <cell r="L13">
            <v>14.45</v>
          </cell>
          <cell r="M13">
            <v>14.45</v>
          </cell>
          <cell r="N13">
            <v>38.35</v>
          </cell>
          <cell r="O13">
            <v>65.12</v>
          </cell>
          <cell r="P13">
            <v>66.69</v>
          </cell>
          <cell r="Q13">
            <v>63.19</v>
          </cell>
          <cell r="R13">
            <v>60.27</v>
          </cell>
          <cell r="S13">
            <v>57.91</v>
          </cell>
          <cell r="T13">
            <v>60.59</v>
          </cell>
          <cell r="U13">
            <v>70.77</v>
          </cell>
          <cell r="V13">
            <v>80</v>
          </cell>
          <cell r="W13">
            <v>59.111</v>
          </cell>
          <cell r="X13">
            <v>36.164</v>
          </cell>
          <cell r="Y13">
            <v>56.241</v>
          </cell>
          <cell r="Z13">
            <v>65.53</v>
          </cell>
          <cell r="AA13">
            <v>39.974</v>
          </cell>
          <cell r="AB13">
            <v>61.846</v>
          </cell>
          <cell r="AC13">
            <v>62.138</v>
          </cell>
          <cell r="AD13">
            <v>29.239</v>
          </cell>
          <cell r="AE13">
            <v>67.006</v>
          </cell>
          <cell r="AF13">
            <v>51.05305529189937</v>
          </cell>
          <cell r="AG13">
            <v>34.941103209999994</v>
          </cell>
          <cell r="AH13">
            <v>-18.355681363024686</v>
          </cell>
          <cell r="AI13">
            <v>62.6975066347756</v>
          </cell>
          <cell r="AJ13">
            <v>42.941809000000006</v>
          </cell>
          <cell r="AK13">
            <v>-22.25395666846875</v>
          </cell>
          <cell r="AL13">
            <v>42.941809000000006</v>
          </cell>
          <cell r="AM13">
            <v>0.7519006623226205</v>
          </cell>
          <cell r="AN13">
            <v>0.5149802019482977</v>
          </cell>
          <cell r="AR13">
            <v>34601</v>
          </cell>
        </row>
        <row r="14">
          <cell r="A14">
            <v>2003</v>
          </cell>
          <cell r="B14" t="str">
            <v>VS- YELLOW</v>
          </cell>
          <cell r="C14">
            <v>47.44</v>
          </cell>
          <cell r="D14">
            <v>43.79</v>
          </cell>
          <cell r="E14">
            <v>20.06</v>
          </cell>
          <cell r="F14">
            <v>4.9</v>
          </cell>
          <cell r="G14">
            <v>1.43</v>
          </cell>
          <cell r="H14">
            <v>2.65</v>
          </cell>
          <cell r="I14">
            <v>9.42</v>
          </cell>
          <cell r="J14">
            <v>15.75</v>
          </cell>
          <cell r="K14">
            <v>27.59</v>
          </cell>
          <cell r="L14">
            <v>62.44</v>
          </cell>
          <cell r="M14">
            <v>82.15</v>
          </cell>
          <cell r="N14">
            <v>84.75</v>
          </cell>
          <cell r="O14">
            <v>85.36</v>
          </cell>
          <cell r="P14">
            <v>85.58</v>
          </cell>
          <cell r="Q14">
            <v>85.57</v>
          </cell>
          <cell r="R14">
            <v>85.68</v>
          </cell>
          <cell r="S14">
            <v>85.98</v>
          </cell>
          <cell r="T14">
            <v>85.97</v>
          </cell>
          <cell r="U14">
            <v>86.18</v>
          </cell>
          <cell r="V14">
            <v>86.36</v>
          </cell>
          <cell r="W14">
            <v>81.622</v>
          </cell>
          <cell r="X14">
            <v>15.339</v>
          </cell>
          <cell r="Y14">
            <v>96.492</v>
          </cell>
          <cell r="Z14">
            <v>86.889</v>
          </cell>
          <cell r="AA14">
            <v>18.741</v>
          </cell>
          <cell r="AB14">
            <v>100.612</v>
          </cell>
          <cell r="AC14">
            <v>86.948</v>
          </cell>
          <cell r="AD14">
            <v>6.663</v>
          </cell>
          <cell r="AE14">
            <v>109.106</v>
          </cell>
          <cell r="AF14">
            <v>80.59519497345039</v>
          </cell>
          <cell r="AG14">
            <v>66.62150883999999</v>
          </cell>
          <cell r="AH14">
            <v>-49.229381563942496</v>
          </cell>
          <cell r="AI14">
            <v>92.57523280655542</v>
          </cell>
          <cell r="AJ14">
            <v>75.49698321</v>
          </cell>
          <cell r="AK14">
            <v>-54.09332356712625</v>
          </cell>
          <cell r="AL14">
            <v>75.49698321</v>
          </cell>
          <cell r="AM14">
            <v>0.8122138302723879</v>
          </cell>
          <cell r="AN14">
            <v>0.6623768803815755</v>
          </cell>
          <cell r="AR14">
            <v>34978</v>
          </cell>
        </row>
        <row r="15">
          <cell r="A15">
            <v>2004</v>
          </cell>
          <cell r="B15" t="str">
            <v>VS- GREEN </v>
          </cell>
          <cell r="C15">
            <v>4.07</v>
          </cell>
          <cell r="D15">
            <v>2.09</v>
          </cell>
          <cell r="E15">
            <v>0.22</v>
          </cell>
          <cell r="F15">
            <v>0.04</v>
          </cell>
          <cell r="G15">
            <v>0.03</v>
          </cell>
          <cell r="H15">
            <v>0.19</v>
          </cell>
          <cell r="I15">
            <v>8.37</v>
          </cell>
          <cell r="J15">
            <v>23.62</v>
          </cell>
          <cell r="K15">
            <v>25.4</v>
          </cell>
          <cell r="L15">
            <v>19.11</v>
          </cell>
          <cell r="M15">
            <v>9.67</v>
          </cell>
          <cell r="N15">
            <v>3.9</v>
          </cell>
          <cell r="O15">
            <v>1.17</v>
          </cell>
          <cell r="P15">
            <v>0.44</v>
          </cell>
          <cell r="Q15">
            <v>0.31</v>
          </cell>
          <cell r="R15">
            <v>0.22</v>
          </cell>
          <cell r="S15">
            <v>0.56</v>
          </cell>
          <cell r="T15">
            <v>5.6</v>
          </cell>
          <cell r="U15">
            <v>27.35</v>
          </cell>
          <cell r="V15">
            <v>56.59</v>
          </cell>
          <cell r="W15">
            <v>40.692</v>
          </cell>
          <cell r="X15">
            <v>-68.126</v>
          </cell>
          <cell r="Y15">
            <v>39.284</v>
          </cell>
          <cell r="Z15">
            <v>36.347</v>
          </cell>
          <cell r="AA15">
            <v>-59.868</v>
          </cell>
          <cell r="AB15">
            <v>22.499</v>
          </cell>
          <cell r="AC15">
            <v>36.78</v>
          </cell>
          <cell r="AD15">
            <v>-50.556</v>
          </cell>
          <cell r="AE15">
            <v>36.815</v>
          </cell>
          <cell r="AF15">
            <v>1.746073924880032</v>
          </cell>
          <cell r="AG15">
            <v>16.55838864</v>
          </cell>
          <cell r="AH15">
            <v>-8.912518351604998</v>
          </cell>
          <cell r="AI15">
            <v>1.6051261286539098</v>
          </cell>
          <cell r="AJ15">
            <v>13.21104409</v>
          </cell>
          <cell r="AK15">
            <v>-2.8742458283878127</v>
          </cell>
          <cell r="AL15">
            <v>13.21104409</v>
          </cell>
          <cell r="AM15">
            <v>0.13441101083860937</v>
          </cell>
          <cell r="AN15">
            <v>1.106274303726824</v>
          </cell>
          <cell r="AR15">
            <v>34978</v>
          </cell>
        </row>
        <row r="16">
          <cell r="A16">
            <v>2005</v>
          </cell>
          <cell r="B16" t="str">
            <v>VS- CYAN  #2005</v>
          </cell>
          <cell r="C16">
            <v>19.55</v>
          </cell>
          <cell r="D16">
            <v>24.56</v>
          </cell>
          <cell r="E16">
            <v>25.07</v>
          </cell>
          <cell r="F16">
            <v>26.18</v>
          </cell>
          <cell r="G16">
            <v>24.32</v>
          </cell>
          <cell r="H16">
            <v>30.48</v>
          </cell>
          <cell r="I16">
            <v>47.39</v>
          </cell>
          <cell r="J16">
            <v>45.29</v>
          </cell>
          <cell r="K16">
            <v>37.23</v>
          </cell>
          <cell r="L16">
            <v>27.16</v>
          </cell>
          <cell r="M16">
            <v>15.56</v>
          </cell>
          <cell r="N16">
            <v>7.66</v>
          </cell>
          <cell r="O16">
            <v>2.98</v>
          </cell>
          <cell r="P16">
            <v>1.46</v>
          </cell>
          <cell r="Q16">
            <v>1.11</v>
          </cell>
          <cell r="R16">
            <v>0.83</v>
          </cell>
          <cell r="S16">
            <v>2.02</v>
          </cell>
          <cell r="T16">
            <v>11.37</v>
          </cell>
          <cell r="U16">
            <v>36.84</v>
          </cell>
          <cell r="V16">
            <v>62.47</v>
          </cell>
          <cell r="W16">
            <v>53.483</v>
          </cell>
          <cell r="X16">
            <v>-49.325</v>
          </cell>
          <cell r="Y16">
            <v>-15.506</v>
          </cell>
          <cell r="Z16">
            <v>46.817</v>
          </cell>
          <cell r="AA16">
            <v>-57.648</v>
          </cell>
          <cell r="AB16">
            <v>-29.412</v>
          </cell>
          <cell r="AC16">
            <v>47.831</v>
          </cell>
          <cell r="AD16">
            <v>-37.882</v>
          </cell>
          <cell r="AE16">
            <v>-22.89</v>
          </cell>
          <cell r="AF16">
            <v>15.771574788542175</v>
          </cell>
          <cell r="AG16">
            <v>28.604312889999996</v>
          </cell>
          <cell r="AH16">
            <v>17.84640562794187</v>
          </cell>
          <cell r="AI16">
            <v>8.067437529363024</v>
          </cell>
          <cell r="AJ16">
            <v>21.91831489</v>
          </cell>
          <cell r="AK16">
            <v>20.53979844917625</v>
          </cell>
          <cell r="AL16">
            <v>21.91831489</v>
          </cell>
          <cell r="AM16">
            <v>0.1596704516958839</v>
          </cell>
          <cell r="AN16">
            <v>0.43380654962136933</v>
          </cell>
          <cell r="AR16">
            <v>34830</v>
          </cell>
        </row>
        <row r="17">
          <cell r="A17">
            <v>2008</v>
          </cell>
          <cell r="B17" t="str">
            <v>VS-INDIGO  #2008</v>
          </cell>
          <cell r="C17">
            <v>11.31</v>
          </cell>
          <cell r="D17">
            <v>18.07</v>
          </cell>
          <cell r="E17">
            <v>24.33</v>
          </cell>
          <cell r="F17">
            <v>32.69</v>
          </cell>
          <cell r="G17">
            <v>27.46</v>
          </cell>
          <cell r="H17">
            <v>16.17</v>
          </cell>
          <cell r="I17">
            <v>8.22</v>
          </cell>
          <cell r="J17">
            <v>3.61</v>
          </cell>
          <cell r="K17">
            <v>1.29</v>
          </cell>
          <cell r="L17">
            <v>1.34</v>
          </cell>
          <cell r="M17">
            <v>0.75</v>
          </cell>
          <cell r="N17">
            <v>1.63</v>
          </cell>
          <cell r="O17">
            <v>1.66</v>
          </cell>
          <cell r="P17">
            <v>0.91</v>
          </cell>
          <cell r="Q17">
            <v>0.65</v>
          </cell>
          <cell r="R17">
            <v>0.47</v>
          </cell>
          <cell r="S17">
            <v>1.16</v>
          </cell>
          <cell r="T17">
            <v>8.28</v>
          </cell>
          <cell r="U17">
            <v>32.12</v>
          </cell>
          <cell r="V17">
            <v>59.66</v>
          </cell>
          <cell r="W17">
            <v>18.286</v>
          </cell>
          <cell r="X17">
            <v>40.137</v>
          </cell>
          <cell r="Y17">
            <v>-58.609</v>
          </cell>
          <cell r="Z17">
            <v>14.113</v>
          </cell>
          <cell r="AA17">
            <v>11.133</v>
          </cell>
          <cell r="AB17">
            <v>-61.699</v>
          </cell>
          <cell r="AC17">
            <v>15.778</v>
          </cell>
          <cell r="AD17">
            <v>34.335</v>
          </cell>
          <cell r="AE17">
            <v>-66.94</v>
          </cell>
          <cell r="AF17">
            <v>8.025019893892408</v>
          </cell>
          <cell r="AG17">
            <v>3.3437779600000006</v>
          </cell>
          <cell r="AH17">
            <v>11.110534519389375</v>
          </cell>
          <cell r="AI17">
            <v>3.1193345222353157</v>
          </cell>
          <cell r="AJ17">
            <v>1.9917676899999999</v>
          </cell>
          <cell r="AK17">
            <v>8.76938759031844</v>
          </cell>
          <cell r="AL17">
            <v>1.9917676899999999</v>
          </cell>
          <cell r="AM17">
            <v>0.22472798630358243</v>
          </cell>
          <cell r="AN17">
            <v>0.1434940494415083</v>
          </cell>
          <cell r="AR17">
            <v>34830</v>
          </cell>
        </row>
        <row r="18">
          <cell r="A18">
            <v>2009</v>
          </cell>
          <cell r="B18" t="str">
            <v>VS-VIOLET  #2009</v>
          </cell>
          <cell r="C18">
            <v>28.75</v>
          </cell>
          <cell r="D18">
            <v>43.57</v>
          </cell>
          <cell r="E18">
            <v>39.83</v>
          </cell>
          <cell r="F18">
            <v>25.59</v>
          </cell>
          <cell r="G18">
            <v>14.88</v>
          </cell>
          <cell r="H18">
            <v>10.92</v>
          </cell>
          <cell r="I18">
            <v>9.52</v>
          </cell>
          <cell r="J18">
            <v>3.68</v>
          </cell>
          <cell r="K18">
            <v>1.32</v>
          </cell>
          <cell r="L18">
            <v>0.68</v>
          </cell>
          <cell r="M18">
            <v>0.68</v>
          </cell>
          <cell r="N18">
            <v>0.76</v>
          </cell>
          <cell r="O18">
            <v>3.24</v>
          </cell>
          <cell r="P18">
            <v>5.68</v>
          </cell>
          <cell r="Q18">
            <v>4.84</v>
          </cell>
          <cell r="R18">
            <v>14.02</v>
          </cell>
          <cell r="S18">
            <v>47.69</v>
          </cell>
          <cell r="T18">
            <v>72.74</v>
          </cell>
          <cell r="U18">
            <v>80.91</v>
          </cell>
          <cell r="V18">
            <v>83.38</v>
          </cell>
          <cell r="W18">
            <v>19.683</v>
          </cell>
          <cell r="X18">
            <v>37.302</v>
          </cell>
          <cell r="Y18">
            <v>-42.406</v>
          </cell>
          <cell r="Z18">
            <v>19.825</v>
          </cell>
          <cell r="AA18">
            <v>27.106</v>
          </cell>
          <cell r="AB18">
            <v>-38.825</v>
          </cell>
          <cell r="AC18">
            <v>16.38</v>
          </cell>
          <cell r="AD18">
            <v>30.233</v>
          </cell>
          <cell r="AE18">
            <v>-49.525</v>
          </cell>
          <cell r="AF18">
            <v>8.60918948256497</v>
          </cell>
          <cell r="AG18">
            <v>3.8742048899999997</v>
          </cell>
          <cell r="AH18">
            <v>9.104565761285624</v>
          </cell>
          <cell r="AI18">
            <v>7.503483405319924</v>
          </cell>
          <cell r="AJ18">
            <v>3.9303062499999997</v>
          </cell>
          <cell r="AK18">
            <v>8.523014228320314</v>
          </cell>
          <cell r="AL18">
            <v>3.9303062499999997</v>
          </cell>
          <cell r="AM18">
            <v>0.37598622750765065</v>
          </cell>
          <cell r="AN18">
            <v>0.19694066609643351</v>
          </cell>
          <cell r="AR18">
            <v>34830</v>
          </cell>
        </row>
        <row r="19">
          <cell r="A19">
            <v>2010</v>
          </cell>
          <cell r="B19" t="str">
            <v>VS MAGENTA</v>
          </cell>
          <cell r="C19">
            <v>45.89</v>
          </cell>
          <cell r="D19">
            <v>62.4</v>
          </cell>
          <cell r="E19">
            <v>67.18</v>
          </cell>
          <cell r="F19">
            <v>65.66</v>
          </cell>
          <cell r="G19">
            <v>55.75</v>
          </cell>
          <cell r="H19">
            <v>39.26</v>
          </cell>
          <cell r="I19">
            <v>23.81</v>
          </cell>
          <cell r="J19">
            <v>12.43</v>
          </cell>
          <cell r="K19">
            <v>6.99</v>
          </cell>
          <cell r="L19">
            <v>5.36</v>
          </cell>
          <cell r="M19">
            <v>7.09</v>
          </cell>
          <cell r="N19">
            <v>11.4</v>
          </cell>
          <cell r="O19">
            <v>34.76</v>
          </cell>
          <cell r="P19">
            <v>51.39</v>
          </cell>
          <cell r="Q19">
            <v>53.26</v>
          </cell>
          <cell r="R19">
            <v>61.41</v>
          </cell>
          <cell r="S19">
            <v>75.03</v>
          </cell>
          <cell r="T19">
            <v>82.12</v>
          </cell>
          <cell r="U19">
            <v>84.27</v>
          </cell>
          <cell r="V19">
            <v>84.94</v>
          </cell>
          <cell r="W19">
            <v>48.953</v>
          </cell>
          <cell r="X19">
            <v>60.125</v>
          </cell>
          <cell r="Y19">
            <v>-41.203</v>
          </cell>
          <cell r="Z19">
            <v>53.028</v>
          </cell>
          <cell r="AA19">
            <v>48.278</v>
          </cell>
          <cell r="AB19">
            <v>-29.76</v>
          </cell>
          <cell r="AC19">
            <v>47.922</v>
          </cell>
          <cell r="AD19">
            <v>47.621</v>
          </cell>
          <cell r="AE19">
            <v>-46.554</v>
          </cell>
          <cell r="AF19">
            <v>43.77440049750479</v>
          </cell>
          <cell r="AG19">
            <v>23.963962090000006</v>
          </cell>
          <cell r="AH19">
            <v>27.192293162955945</v>
          </cell>
          <cell r="AI19">
            <v>46.06604654866336</v>
          </cell>
          <cell r="AJ19">
            <v>28.119687839999997</v>
          </cell>
          <cell r="AK19">
            <v>24.60642587712</v>
          </cell>
          <cell r="AL19">
            <v>28.119687839999997</v>
          </cell>
          <cell r="AM19">
            <v>0.4662925319653965</v>
          </cell>
          <cell r="AN19">
            <v>0.2846348107415488</v>
          </cell>
          <cell r="AR19">
            <v>34608</v>
          </cell>
        </row>
        <row r="20">
          <cell r="A20">
            <v>3102</v>
          </cell>
          <cell r="B20" t="str">
            <v>MT2</v>
          </cell>
          <cell r="C20">
            <v>58.83</v>
          </cell>
          <cell r="D20">
            <v>65.62</v>
          </cell>
          <cell r="E20">
            <v>59.41</v>
          </cell>
          <cell r="F20">
            <v>45.92</v>
          </cell>
          <cell r="G20">
            <v>29.78</v>
          </cell>
          <cell r="H20">
            <v>19.05</v>
          </cell>
          <cell r="I20">
            <v>15.52</v>
          </cell>
          <cell r="J20">
            <v>19.2</v>
          </cell>
          <cell r="K20">
            <v>28.8</v>
          </cell>
          <cell r="L20">
            <v>57.83</v>
          </cell>
          <cell r="M20">
            <v>73.43</v>
          </cell>
          <cell r="N20">
            <v>80.29</v>
          </cell>
          <cell r="O20">
            <v>84.09</v>
          </cell>
          <cell r="P20">
            <v>84.91</v>
          </cell>
          <cell r="Q20">
            <v>85.06</v>
          </cell>
          <cell r="R20">
            <v>85.16</v>
          </cell>
          <cell r="S20">
            <v>85.32</v>
          </cell>
          <cell r="T20">
            <v>85.33</v>
          </cell>
          <cell r="U20">
            <v>85.57</v>
          </cell>
          <cell r="V20">
            <v>85.8</v>
          </cell>
          <cell r="W20">
            <v>80.818</v>
          </cell>
          <cell r="X20">
            <v>23.358</v>
          </cell>
          <cell r="Y20">
            <v>38.562</v>
          </cell>
          <cell r="Z20">
            <v>85.598</v>
          </cell>
          <cell r="AA20">
            <v>21.547</v>
          </cell>
          <cell r="AB20">
            <v>49.447</v>
          </cell>
          <cell r="AC20">
            <v>85.43</v>
          </cell>
          <cell r="AD20">
            <v>12.969</v>
          </cell>
          <cell r="AE20">
            <v>43.917</v>
          </cell>
          <cell r="AF20">
            <v>82.93099516693303</v>
          </cell>
          <cell r="AG20">
            <v>65.31549123999999</v>
          </cell>
          <cell r="AH20">
            <v>-5.632349922461252</v>
          </cell>
          <cell r="AI20">
            <v>91.41044574008727</v>
          </cell>
          <cell r="AJ20">
            <v>73.27017604</v>
          </cell>
          <cell r="AK20">
            <v>-13.136739156920632</v>
          </cell>
          <cell r="AL20">
            <v>73.27017604</v>
          </cell>
          <cell r="AM20">
            <v>0.6031945609272207</v>
          </cell>
          <cell r="AN20">
            <v>0.4834914796408887</v>
          </cell>
          <cell r="AR20">
            <v>34604</v>
          </cell>
        </row>
        <row r="21">
          <cell r="A21">
            <v>3106</v>
          </cell>
          <cell r="B21" t="str">
            <v>TOUGH MTY</v>
          </cell>
          <cell r="C21">
            <v>55.46</v>
          </cell>
          <cell r="D21">
            <v>62.64</v>
          </cell>
          <cell r="E21">
            <v>54.99</v>
          </cell>
          <cell r="F21">
            <v>39.44</v>
          </cell>
          <cell r="G21">
            <v>23.35</v>
          </cell>
          <cell r="H21">
            <v>14.02</v>
          </cell>
          <cell r="I21">
            <v>11.41</v>
          </cell>
          <cell r="J21">
            <v>13.77</v>
          </cell>
          <cell r="K21">
            <v>20</v>
          </cell>
          <cell r="L21">
            <v>44.25</v>
          </cell>
          <cell r="M21">
            <v>57.05</v>
          </cell>
          <cell r="N21">
            <v>72.37</v>
          </cell>
          <cell r="O21">
            <v>82.91</v>
          </cell>
          <cell r="P21">
            <v>84.89</v>
          </cell>
          <cell r="Q21">
            <v>85.21</v>
          </cell>
          <cell r="R21">
            <v>85.35</v>
          </cell>
          <cell r="S21">
            <v>85.4</v>
          </cell>
          <cell r="T21">
            <v>85.57</v>
          </cell>
          <cell r="U21">
            <v>85.82</v>
          </cell>
          <cell r="V21">
            <v>86.4</v>
          </cell>
          <cell r="W21">
            <v>75.84</v>
          </cell>
          <cell r="X21">
            <v>31.679</v>
          </cell>
          <cell r="Y21">
            <v>39.786</v>
          </cell>
          <cell r="Z21">
            <v>81.582</v>
          </cell>
          <cell r="AA21">
            <v>29.52</v>
          </cell>
          <cell r="AB21">
            <v>52.679</v>
          </cell>
          <cell r="AC21">
            <v>80.635</v>
          </cell>
          <cell r="AD21">
            <v>19.748</v>
          </cell>
          <cell r="AE21">
            <v>45.492</v>
          </cell>
          <cell r="AF21">
            <v>77.41884753940043</v>
          </cell>
          <cell r="AG21">
            <v>57.517056000000004</v>
          </cell>
          <cell r="AH21">
            <v>-7.486934517000004</v>
          </cell>
          <cell r="AI21">
            <v>87.3807594150138</v>
          </cell>
          <cell r="AJ21">
            <v>66.55622723999998</v>
          </cell>
          <cell r="AK21">
            <v>-16.126174817195633</v>
          </cell>
          <cell r="AL21">
            <v>66.55622723999998</v>
          </cell>
          <cell r="AM21">
            <v>0.634063164201132</v>
          </cell>
          <cell r="AN21">
            <v>0.4829535966911383</v>
          </cell>
          <cell r="AR21">
            <v>34136</v>
          </cell>
        </row>
        <row r="22">
          <cell r="A22">
            <v>3107</v>
          </cell>
          <cell r="B22" t="str">
            <v>TOUGH Y1</v>
          </cell>
          <cell r="C22">
            <v>64.44</v>
          </cell>
          <cell r="D22">
            <v>67.89</v>
          </cell>
          <cell r="E22">
            <v>64.03</v>
          </cell>
          <cell r="F22">
            <v>54.75</v>
          </cell>
          <cell r="G22">
            <v>49.62</v>
          </cell>
          <cell r="H22">
            <v>56.95</v>
          </cell>
          <cell r="I22">
            <v>75.53</v>
          </cell>
          <cell r="J22">
            <v>79.09</v>
          </cell>
          <cell r="K22">
            <v>80.8</v>
          </cell>
          <cell r="L22">
            <v>82.44</v>
          </cell>
          <cell r="M22">
            <v>83.45</v>
          </cell>
          <cell r="N22">
            <v>84.1</v>
          </cell>
          <cell r="O22">
            <v>84.49</v>
          </cell>
          <cell r="P22">
            <v>84.82</v>
          </cell>
          <cell r="Q22">
            <v>85.04</v>
          </cell>
          <cell r="R22">
            <v>85.17</v>
          </cell>
          <cell r="S22">
            <v>85.37</v>
          </cell>
          <cell r="T22">
            <v>85.5</v>
          </cell>
          <cell r="U22">
            <v>85.72</v>
          </cell>
          <cell r="V22">
            <v>85.87</v>
          </cell>
          <cell r="W22">
            <v>92.272</v>
          </cell>
          <cell r="X22">
            <v>-5.036</v>
          </cell>
          <cell r="Y22">
            <v>19.634</v>
          </cell>
          <cell r="Z22">
            <v>92.947</v>
          </cell>
          <cell r="AA22">
            <v>0.205</v>
          </cell>
          <cell r="AB22">
            <v>18.764</v>
          </cell>
          <cell r="AC22">
            <v>92.755</v>
          </cell>
          <cell r="AD22">
            <v>-3.498</v>
          </cell>
          <cell r="AE22">
            <v>22.381</v>
          </cell>
          <cell r="AF22">
            <v>90.7548781425312</v>
          </cell>
          <cell r="AG22">
            <v>85.14121984000002</v>
          </cell>
          <cell r="AH22">
            <v>13.495616849369998</v>
          </cell>
          <cell r="AI22">
            <v>94.9967250423793</v>
          </cell>
          <cell r="AJ22">
            <v>86.39144809000001</v>
          </cell>
          <cell r="AK22">
            <v>14.566002397713751</v>
          </cell>
          <cell r="AL22">
            <v>86.39144809000001</v>
          </cell>
          <cell r="AM22">
            <v>0.4847905117887649</v>
          </cell>
          <cell r="AN22">
            <v>0.4408757703493422</v>
          </cell>
          <cell r="AR22">
            <v>34601</v>
          </cell>
        </row>
        <row r="23">
          <cell r="A23">
            <v>3134</v>
          </cell>
          <cell r="B23" t="str">
            <v>TOUGH MT54</v>
          </cell>
          <cell r="C23">
            <v>69.36</v>
          </cell>
          <cell r="D23">
            <v>69.76</v>
          </cell>
          <cell r="E23">
            <v>62.06</v>
          </cell>
          <cell r="F23">
            <v>48.62</v>
          </cell>
          <cell r="G23">
            <v>41.22</v>
          </cell>
          <cell r="H23">
            <v>48.99</v>
          </cell>
          <cell r="I23">
            <v>70.1</v>
          </cell>
          <cell r="J23">
            <v>71.46</v>
          </cell>
          <cell r="K23">
            <v>69.36</v>
          </cell>
          <cell r="L23">
            <v>71.54</v>
          </cell>
          <cell r="M23">
            <v>72.07</v>
          </cell>
          <cell r="N23">
            <v>79.02</v>
          </cell>
          <cell r="O23">
            <v>83.58</v>
          </cell>
          <cell r="P23">
            <v>84.46</v>
          </cell>
          <cell r="Q23">
            <v>84.67</v>
          </cell>
          <cell r="R23">
            <v>84.73</v>
          </cell>
          <cell r="S23">
            <v>84.85</v>
          </cell>
          <cell r="T23">
            <v>84.94</v>
          </cell>
          <cell r="U23">
            <v>85.14</v>
          </cell>
          <cell r="V23">
            <v>85.34</v>
          </cell>
          <cell r="W23">
            <v>88.823</v>
          </cell>
          <cell r="X23">
            <v>-0.284</v>
          </cell>
          <cell r="Y23">
            <v>21.107</v>
          </cell>
          <cell r="Z23">
            <v>90.088</v>
          </cell>
          <cell r="AA23">
            <v>5.557</v>
          </cell>
          <cell r="AB23">
            <v>21.08</v>
          </cell>
          <cell r="AC23">
            <v>89.513</v>
          </cell>
          <cell r="AD23">
            <v>0.493</v>
          </cell>
          <cell r="AE23">
            <v>24.591</v>
          </cell>
          <cell r="AF23">
            <v>86.5010593803314</v>
          </cell>
          <cell r="AG23">
            <v>78.89525328999999</v>
          </cell>
          <cell r="AH23">
            <v>10.69083545643093</v>
          </cell>
          <cell r="AI23">
            <v>92.10519953732391</v>
          </cell>
          <cell r="AJ23">
            <v>81.15847743999998</v>
          </cell>
          <cell r="AK23">
            <v>11.270743242419996</v>
          </cell>
          <cell r="AL23">
            <v>81.15847743999998</v>
          </cell>
          <cell r="AM23">
            <v>0.4991220577041665</v>
          </cell>
          <cell r="AN23">
            <v>0.4398012974671952</v>
          </cell>
          <cell r="AR23">
            <v>34604</v>
          </cell>
        </row>
        <row r="24">
          <cell r="A24">
            <v>3202</v>
          </cell>
          <cell r="B24" t="str">
            <v>FULL BLUE CTB</v>
          </cell>
          <cell r="C24">
            <v>39.89</v>
          </cell>
          <cell r="D24">
            <v>48.75</v>
          </cell>
          <cell r="E24">
            <v>55.88</v>
          </cell>
          <cell r="F24">
            <v>65.54</v>
          </cell>
          <cell r="G24">
            <v>66.38</v>
          </cell>
          <cell r="H24">
            <v>59.37</v>
          </cell>
          <cell r="I24">
            <v>49.43</v>
          </cell>
          <cell r="J24">
            <v>41.41</v>
          </cell>
          <cell r="K24">
            <v>32.57</v>
          </cell>
          <cell r="L24">
            <v>31.51</v>
          </cell>
          <cell r="M24">
            <v>25.61</v>
          </cell>
          <cell r="N24">
            <v>26.79</v>
          </cell>
          <cell r="O24">
            <v>23</v>
          </cell>
          <cell r="P24">
            <v>18.11</v>
          </cell>
          <cell r="Q24">
            <v>15.91</v>
          </cell>
          <cell r="R24">
            <v>13.85</v>
          </cell>
          <cell r="S24">
            <v>19.43</v>
          </cell>
          <cell r="T24">
            <v>38.44</v>
          </cell>
          <cell r="U24">
            <v>61.97</v>
          </cell>
          <cell r="V24">
            <v>76.41</v>
          </cell>
          <cell r="W24">
            <v>62.268</v>
          </cell>
          <cell r="X24">
            <v>0.713</v>
          </cell>
          <cell r="Y24">
            <v>-33.719</v>
          </cell>
          <cell r="Z24">
            <v>59.178</v>
          </cell>
          <cell r="AA24">
            <v>-11.755</v>
          </cell>
          <cell r="AB24">
            <v>-37.295</v>
          </cell>
          <cell r="AC24">
            <v>60.37</v>
          </cell>
          <cell r="AD24">
            <v>1.257</v>
          </cell>
          <cell r="AE24">
            <v>-38.509</v>
          </cell>
          <cell r="AF24">
            <v>42.847717949516834</v>
          </cell>
          <cell r="AG24">
            <v>38.77303824</v>
          </cell>
          <cell r="AH24">
            <v>33.22165423510125</v>
          </cell>
          <cell r="AI24">
            <v>34.33748780162146</v>
          </cell>
          <cell r="AJ24">
            <v>35.02035684</v>
          </cell>
          <cell r="AK24">
            <v>32.88213185154187</v>
          </cell>
          <cell r="AL24">
            <v>35.02035684</v>
          </cell>
          <cell r="AM24">
            <v>0.335851874965147</v>
          </cell>
          <cell r="AN24">
            <v>0.3425309555146638</v>
          </cell>
          <cell r="AR24">
            <v>34601</v>
          </cell>
        </row>
        <row r="25">
          <cell r="A25">
            <v>3203</v>
          </cell>
          <cell r="B25" t="str">
            <v>3/4 BLUE CTB</v>
          </cell>
          <cell r="C25">
            <v>45.74</v>
          </cell>
          <cell r="D25">
            <v>53.75</v>
          </cell>
          <cell r="E25">
            <v>60.04</v>
          </cell>
          <cell r="F25">
            <v>68.02</v>
          </cell>
          <cell r="G25">
            <v>68.97</v>
          </cell>
          <cell r="H25">
            <v>63.9</v>
          </cell>
          <cell r="I25">
            <v>56.19</v>
          </cell>
          <cell r="J25">
            <v>49.57</v>
          </cell>
          <cell r="K25">
            <v>41.65</v>
          </cell>
          <cell r="L25">
            <v>40.59</v>
          </cell>
          <cell r="M25">
            <v>34.75</v>
          </cell>
          <cell r="N25">
            <v>35.77</v>
          </cell>
          <cell r="O25">
            <v>31.53</v>
          </cell>
          <cell r="P25">
            <v>26.3</v>
          </cell>
          <cell r="Q25">
            <v>23.89</v>
          </cell>
          <cell r="R25">
            <v>21.62</v>
          </cell>
          <cell r="S25">
            <v>27.88</v>
          </cell>
          <cell r="T25">
            <v>47.1</v>
          </cell>
          <cell r="U25">
            <v>68.22</v>
          </cell>
          <cell r="V25">
            <v>79.88</v>
          </cell>
          <cell r="W25">
            <v>68.921</v>
          </cell>
          <cell r="X25">
            <v>-1.902</v>
          </cell>
          <cell r="Y25">
            <v>-26.04</v>
          </cell>
          <cell r="Z25">
            <v>66.427</v>
          </cell>
          <cell r="AA25">
            <v>-10.845</v>
          </cell>
          <cell r="AB25">
            <v>-29.057</v>
          </cell>
          <cell r="AC25">
            <v>67.447</v>
          </cell>
          <cell r="AD25">
            <v>-0.82</v>
          </cell>
          <cell r="AE25">
            <v>-29.668</v>
          </cell>
          <cell r="AF25">
            <v>51.3929992685434</v>
          </cell>
          <cell r="AG25">
            <v>47.50104241000001</v>
          </cell>
          <cell r="AH25">
            <v>33.50164296269251</v>
          </cell>
          <cell r="AI25">
            <v>44.190770547851386</v>
          </cell>
          <cell r="AJ25">
            <v>44.125463290000006</v>
          </cell>
          <cell r="AK25">
            <v>33.55574803330594</v>
          </cell>
          <cell r="AL25">
            <v>44.125463290000006</v>
          </cell>
          <cell r="AM25">
            <v>0.36259991730149854</v>
          </cell>
          <cell r="AN25">
            <v>0.3620640496078032</v>
          </cell>
          <cell r="AR25">
            <v>34601</v>
          </cell>
        </row>
        <row r="26">
          <cell r="A26">
            <v>3204</v>
          </cell>
          <cell r="B26" t="str">
            <v>1/2 BLUE CTB</v>
          </cell>
          <cell r="C26">
            <v>52.11</v>
          </cell>
          <cell r="D26">
            <v>59.49</v>
          </cell>
          <cell r="E26">
            <v>64.69</v>
          </cell>
          <cell r="F26">
            <v>70.47</v>
          </cell>
          <cell r="G26">
            <v>71.23</v>
          </cell>
          <cell r="H26">
            <v>67.85</v>
          </cell>
          <cell r="I26">
            <v>62.42</v>
          </cell>
          <cell r="J26">
            <v>57.42</v>
          </cell>
          <cell r="K26">
            <v>50.96</v>
          </cell>
          <cell r="L26">
            <v>50.01</v>
          </cell>
          <cell r="M26">
            <v>44.96</v>
          </cell>
          <cell r="N26">
            <v>45.63</v>
          </cell>
          <cell r="O26">
            <v>42.24</v>
          </cell>
          <cell r="P26">
            <v>37.89</v>
          </cell>
          <cell r="Q26">
            <v>34.98</v>
          </cell>
          <cell r="R26">
            <v>33.99</v>
          </cell>
          <cell r="S26">
            <v>42.07</v>
          </cell>
          <cell r="T26">
            <v>58.54</v>
          </cell>
          <cell r="U26">
            <v>73.56</v>
          </cell>
          <cell r="V26">
            <v>81.19</v>
          </cell>
          <cell r="W26">
            <v>75.224</v>
          </cell>
          <cell r="X26">
            <v>-2.289</v>
          </cell>
          <cell r="Y26">
            <v>-18.475</v>
          </cell>
          <cell r="Z26">
            <v>73.453</v>
          </cell>
          <cell r="AA26">
            <v>-7.98</v>
          </cell>
          <cell r="AB26">
            <v>-20.654</v>
          </cell>
          <cell r="AC26">
            <v>74.165</v>
          </cell>
          <cell r="AD26">
            <v>-1.238</v>
          </cell>
          <cell r="AE26">
            <v>-21.02</v>
          </cell>
          <cell r="AF26">
            <v>61.127822105206704</v>
          </cell>
          <cell r="AG26">
            <v>56.58650176000001</v>
          </cell>
          <cell r="AH26">
            <v>32.9826703522425</v>
          </cell>
          <cell r="AI26">
            <v>55.78095311130446</v>
          </cell>
          <cell r="AJ26">
            <v>53.95343209000001</v>
          </cell>
          <cell r="AK26">
            <v>33.22545636166688</v>
          </cell>
          <cell r="AL26">
            <v>53.95343209000001</v>
          </cell>
          <cell r="AM26">
            <v>0.39018617047595083</v>
          </cell>
          <cell r="AN26">
            <v>0.37740271323841984</v>
          </cell>
          <cell r="AR26">
            <v>34601</v>
          </cell>
        </row>
        <row r="27">
          <cell r="A27">
            <v>3206</v>
          </cell>
          <cell r="B27" t="str">
            <v>1/3 BLUE CTB</v>
          </cell>
          <cell r="C27">
            <v>53.94</v>
          </cell>
          <cell r="D27">
            <v>61.36</v>
          </cell>
          <cell r="E27">
            <v>67.09</v>
          </cell>
          <cell r="F27">
            <v>72.46</v>
          </cell>
          <cell r="G27">
            <v>73.2</v>
          </cell>
          <cell r="H27">
            <v>70.07</v>
          </cell>
          <cell r="I27">
            <v>64.99</v>
          </cell>
          <cell r="J27">
            <v>60.69</v>
          </cell>
          <cell r="K27">
            <v>54.97</v>
          </cell>
          <cell r="L27">
            <v>54.62</v>
          </cell>
          <cell r="M27">
            <v>50.55</v>
          </cell>
          <cell r="N27">
            <v>52.25</v>
          </cell>
          <cell r="O27">
            <v>49.4</v>
          </cell>
          <cell r="P27">
            <v>44.91</v>
          </cell>
          <cell r="Q27">
            <v>42.56</v>
          </cell>
          <cell r="R27">
            <v>40.42</v>
          </cell>
          <cell r="S27">
            <v>46.58</v>
          </cell>
          <cell r="T27">
            <v>62.09</v>
          </cell>
          <cell r="U27">
            <v>75.85</v>
          </cell>
          <cell r="V27">
            <v>82.47</v>
          </cell>
          <cell r="W27">
            <v>78.34</v>
          </cell>
          <cell r="X27">
            <v>-0.95</v>
          </cell>
          <cell r="Y27">
            <v>-15.003</v>
          </cell>
          <cell r="Z27">
            <v>77.04</v>
          </cell>
          <cell r="AA27">
            <v>-5.575</v>
          </cell>
          <cell r="AB27">
            <v>-16.467</v>
          </cell>
          <cell r="AC27">
            <v>77.635</v>
          </cell>
          <cell r="AD27">
            <v>-0.266</v>
          </cell>
          <cell r="AE27">
            <v>-16.87</v>
          </cell>
          <cell r="AF27">
            <v>66.9630258462687</v>
          </cell>
          <cell r="AG27">
            <v>61.37155600000001</v>
          </cell>
          <cell r="AH27">
            <v>32.69861939784376</v>
          </cell>
          <cell r="AI27">
            <v>62.638808290165024</v>
          </cell>
          <cell r="AJ27">
            <v>59.351616000000014</v>
          </cell>
          <cell r="AK27">
            <v>32.844124103625006</v>
          </cell>
          <cell r="AL27">
            <v>59.351616000000014</v>
          </cell>
          <cell r="AM27">
            <v>0.40455317588976336</v>
          </cell>
          <cell r="AN27">
            <v>0.3833228217842655</v>
          </cell>
          <cell r="AR27">
            <v>34601</v>
          </cell>
        </row>
        <row r="28">
          <cell r="A28">
            <v>3208</v>
          </cell>
          <cell r="B28" t="str">
            <v>1/4 BLUE CTB</v>
          </cell>
          <cell r="C28">
            <v>58.17</v>
          </cell>
          <cell r="D28">
            <v>64.41</v>
          </cell>
          <cell r="E28">
            <v>68.45</v>
          </cell>
          <cell r="F28">
            <v>72.23</v>
          </cell>
          <cell r="G28">
            <v>73.07</v>
          </cell>
          <cell r="H28">
            <v>71.29</v>
          </cell>
          <cell r="I28">
            <v>68.1</v>
          </cell>
          <cell r="J28">
            <v>65</v>
          </cell>
          <cell r="K28">
            <v>60.57</v>
          </cell>
          <cell r="L28">
            <v>60.42</v>
          </cell>
          <cell r="M28">
            <v>57.34</v>
          </cell>
          <cell r="N28">
            <v>59.12</v>
          </cell>
          <cell r="O28">
            <v>57.25</v>
          </cell>
          <cell r="P28">
            <v>53.57</v>
          </cell>
          <cell r="Q28">
            <v>51.54</v>
          </cell>
          <cell r="R28">
            <v>49.67</v>
          </cell>
          <cell r="S28">
            <v>54.38</v>
          </cell>
          <cell r="T28">
            <v>66.06</v>
          </cell>
          <cell r="U28">
            <v>76.29</v>
          </cell>
          <cell r="V28">
            <v>81.49</v>
          </cell>
          <cell r="W28">
            <v>81.789</v>
          </cell>
          <cell r="X28">
            <v>-0.726</v>
          </cell>
          <cell r="Y28">
            <v>-9.924</v>
          </cell>
          <cell r="Z28">
            <v>80.945</v>
          </cell>
          <cell r="AA28">
            <v>-3.621</v>
          </cell>
          <cell r="AB28">
            <v>-10.902</v>
          </cell>
          <cell r="AC28">
            <v>81.348</v>
          </cell>
          <cell r="AD28">
            <v>-0.153</v>
          </cell>
          <cell r="AE28">
            <v>-11.074</v>
          </cell>
          <cell r="AF28">
            <v>73.11798835544646</v>
          </cell>
          <cell r="AG28">
            <v>66.89440521</v>
          </cell>
          <cell r="AH28">
            <v>31.295287088561253</v>
          </cell>
          <cell r="AI28">
            <v>70.22344246483038</v>
          </cell>
          <cell r="AJ28">
            <v>65.52093024999999</v>
          </cell>
          <cell r="AK28">
            <v>31.46236204879687</v>
          </cell>
          <cell r="AL28">
            <v>65.52093024999999</v>
          </cell>
          <cell r="AM28">
            <v>0.4199797488067819</v>
          </cell>
          <cell r="AN28">
            <v>0.3918558085750794</v>
          </cell>
          <cell r="AR28">
            <v>34601</v>
          </cell>
        </row>
        <row r="29">
          <cell r="A29">
            <v>3216</v>
          </cell>
          <cell r="B29" t="str">
            <v>1/8 BLUE CTB</v>
          </cell>
          <cell r="C29">
            <v>65.08</v>
          </cell>
          <cell r="D29">
            <v>70.4</v>
          </cell>
          <cell r="E29">
            <v>73.65</v>
          </cell>
          <cell r="F29">
            <v>76.39</v>
          </cell>
          <cell r="G29">
            <v>77.38</v>
          </cell>
          <cell r="H29">
            <v>77.05</v>
          </cell>
          <cell r="I29">
            <v>75.99</v>
          </cell>
          <cell r="J29">
            <v>74.54</v>
          </cell>
          <cell r="K29">
            <v>72.36</v>
          </cell>
          <cell r="L29">
            <v>72.62</v>
          </cell>
          <cell r="M29">
            <v>70.84</v>
          </cell>
          <cell r="N29">
            <v>72.02</v>
          </cell>
          <cell r="O29">
            <v>70.99</v>
          </cell>
          <cell r="P29">
            <v>68.8</v>
          </cell>
          <cell r="Q29">
            <v>67.53</v>
          </cell>
          <cell r="R29">
            <v>66.35</v>
          </cell>
          <cell r="S29">
            <v>69.29</v>
          </cell>
          <cell r="T29">
            <v>76.07</v>
          </cell>
          <cell r="U29">
            <v>81.75</v>
          </cell>
          <cell r="V29">
            <v>84.56</v>
          </cell>
          <cell r="W29">
            <v>88.029</v>
          </cell>
          <cell r="X29">
            <v>-0.692</v>
          </cell>
          <cell r="Y29">
            <v>-3.728</v>
          </cell>
          <cell r="Z29">
            <v>87.675</v>
          </cell>
          <cell r="AA29">
            <v>-1.737</v>
          </cell>
          <cell r="AB29">
            <v>-4.217</v>
          </cell>
          <cell r="AC29">
            <v>87.87</v>
          </cell>
          <cell r="AD29">
            <v>-0.316</v>
          </cell>
          <cell r="AE29">
            <v>-4.108</v>
          </cell>
          <cell r="AF29">
            <v>84.74716513455395</v>
          </cell>
          <cell r="AG29">
            <v>77.49104840999999</v>
          </cell>
          <cell r="AH29">
            <v>30.586223590379994</v>
          </cell>
          <cell r="AI29">
            <v>83.52214340490146</v>
          </cell>
          <cell r="AJ29">
            <v>76.86905625</v>
          </cell>
          <cell r="AK29">
            <v>30.74979862089844</v>
          </cell>
          <cell r="AL29">
            <v>76.86905625</v>
          </cell>
          <cell r="AM29">
            <v>0.43696613577578075</v>
          </cell>
          <cell r="AN29">
            <v>0.4021589138039585</v>
          </cell>
          <cell r="AR29">
            <v>34601</v>
          </cell>
        </row>
        <row r="30">
          <cell r="A30">
            <v>3220</v>
          </cell>
          <cell r="B30" t="str">
            <v>DOUBLE BLUE CTB</v>
          </cell>
          <cell r="C30">
            <v>22.99</v>
          </cell>
          <cell r="D30">
            <v>31.49</v>
          </cell>
          <cell r="E30">
            <v>39.61</v>
          </cell>
          <cell r="F30">
            <v>53.48</v>
          </cell>
          <cell r="G30">
            <v>53.2</v>
          </cell>
          <cell r="H30">
            <v>40.71</v>
          </cell>
          <cell r="I30">
            <v>26.9</v>
          </cell>
          <cell r="J30">
            <v>18.12</v>
          </cell>
          <cell r="K30">
            <v>10.7</v>
          </cell>
          <cell r="L30">
            <v>9.81</v>
          </cell>
          <cell r="M30">
            <v>6.37</v>
          </cell>
          <cell r="N30">
            <v>6.92</v>
          </cell>
          <cell r="O30">
            <v>5.05</v>
          </cell>
          <cell r="P30">
            <v>2.98</v>
          </cell>
          <cell r="Q30">
            <v>2.3</v>
          </cell>
          <cell r="R30">
            <v>1.75</v>
          </cell>
          <cell r="S30">
            <v>3.56</v>
          </cell>
          <cell r="T30">
            <v>15.36</v>
          </cell>
          <cell r="U30">
            <v>42.33</v>
          </cell>
          <cell r="V30">
            <v>66.62</v>
          </cell>
          <cell r="W30">
            <v>39.202</v>
          </cell>
          <cell r="X30">
            <v>17.38</v>
          </cell>
          <cell r="Y30">
            <v>-56.065</v>
          </cell>
          <cell r="Z30">
            <v>34.1</v>
          </cell>
          <cell r="AA30">
            <v>-9.61</v>
          </cell>
          <cell r="AB30">
            <v>-61.664</v>
          </cell>
          <cell r="AC30">
            <v>35.809</v>
          </cell>
          <cell r="AD30">
            <v>14.919</v>
          </cell>
          <cell r="AE30">
            <v>-64.958</v>
          </cell>
          <cell r="AF30">
            <v>20.919166154206728</v>
          </cell>
          <cell r="AG30">
            <v>15.36796804</v>
          </cell>
          <cell r="AH30">
            <v>25.810689622985624</v>
          </cell>
          <cell r="AI30">
            <v>10.827762055593954</v>
          </cell>
          <cell r="AJ30">
            <v>11.628100000000002</v>
          </cell>
          <cell r="AK30">
            <v>23.600584425000005</v>
          </cell>
          <cell r="AL30">
            <v>11.628100000000002</v>
          </cell>
          <cell r="AM30">
            <v>0.2350976439347371</v>
          </cell>
          <cell r="AN30">
            <v>0.2524749712268735</v>
          </cell>
          <cell r="AR30">
            <v>34601</v>
          </cell>
        </row>
        <row r="31">
          <cell r="A31">
            <v>3304</v>
          </cell>
          <cell r="B31" t="str">
            <v>TOUGH PLUSGREEN</v>
          </cell>
          <cell r="C31">
            <v>54.08</v>
          </cell>
          <cell r="D31">
            <v>56.46</v>
          </cell>
          <cell r="E31">
            <v>46.15</v>
          </cell>
          <cell r="F31">
            <v>29.77</v>
          </cell>
          <cell r="G31">
            <v>22.45</v>
          </cell>
          <cell r="H31">
            <v>34.43</v>
          </cell>
          <cell r="I31">
            <v>69.93</v>
          </cell>
          <cell r="J31">
            <v>76.69</v>
          </cell>
          <cell r="K31">
            <v>77.48</v>
          </cell>
          <cell r="L31">
            <v>76.44</v>
          </cell>
          <cell r="M31">
            <v>73.74</v>
          </cell>
          <cell r="N31">
            <v>69.6</v>
          </cell>
          <cell r="O31">
            <v>64</v>
          </cell>
          <cell r="P31">
            <v>57.28</v>
          </cell>
          <cell r="Q31">
            <v>51.75</v>
          </cell>
          <cell r="R31">
            <v>47.91</v>
          </cell>
          <cell r="S31">
            <v>45.82</v>
          </cell>
          <cell r="T31">
            <v>50.83</v>
          </cell>
          <cell r="U31">
            <v>65.24</v>
          </cell>
          <cell r="V31">
            <v>77.79</v>
          </cell>
          <cell r="W31">
            <v>86.819</v>
          </cell>
          <cell r="X31">
            <v>-23.066</v>
          </cell>
          <cell r="Y31">
            <v>33.109</v>
          </cell>
          <cell r="Z31">
            <v>86.22</v>
          </cell>
          <cell r="AA31">
            <v>-14.401</v>
          </cell>
          <cell r="AB31">
            <v>27.115</v>
          </cell>
          <cell r="AC31">
            <v>86.864</v>
          </cell>
          <cell r="AD31">
            <v>-15.661</v>
          </cell>
          <cell r="AE31">
            <v>37.787</v>
          </cell>
          <cell r="AF31">
            <v>70.90887355003169</v>
          </cell>
          <cell r="AG31">
            <v>75.37538761</v>
          </cell>
          <cell r="AH31">
            <v>0.18445833336281023</v>
          </cell>
          <cell r="AI31">
            <v>74.28295769122806</v>
          </cell>
          <cell r="AJ31">
            <v>74.338884</v>
          </cell>
          <cell r="AK31">
            <v>4.784047242468747</v>
          </cell>
          <cell r="AL31">
            <v>74.338884</v>
          </cell>
          <cell r="AM31">
            <v>0.4842249421293972</v>
          </cell>
          <cell r="AN31">
            <v>0.4845895064180348</v>
          </cell>
          <cell r="AR31">
            <v>34601</v>
          </cell>
        </row>
        <row r="32">
          <cell r="A32">
            <v>3308</v>
          </cell>
          <cell r="B32" t="str">
            <v>MINUSGREEN</v>
          </cell>
          <cell r="C32">
            <v>62.57</v>
          </cell>
          <cell r="D32">
            <v>70.57</v>
          </cell>
          <cell r="E32">
            <v>73.71</v>
          </cell>
          <cell r="F32">
            <v>74.34</v>
          </cell>
          <cell r="G32">
            <v>72.06</v>
          </cell>
          <cell r="H32">
            <v>67.12</v>
          </cell>
          <cell r="I32">
            <v>60.3</v>
          </cell>
          <cell r="J32">
            <v>51.93</v>
          </cell>
          <cell r="K32">
            <v>45.27</v>
          </cell>
          <cell r="L32">
            <v>43.12</v>
          </cell>
          <cell r="M32">
            <v>46.51</v>
          </cell>
          <cell r="N32">
            <v>52.85</v>
          </cell>
          <cell r="O32">
            <v>70.57</v>
          </cell>
          <cell r="P32">
            <v>78.46</v>
          </cell>
          <cell r="Q32">
            <v>79.15</v>
          </cell>
          <cell r="R32">
            <v>81.26</v>
          </cell>
          <cell r="S32">
            <v>84.25</v>
          </cell>
          <cell r="T32">
            <v>85.16</v>
          </cell>
          <cell r="U32">
            <v>85.62</v>
          </cell>
          <cell r="V32">
            <v>85.9</v>
          </cell>
          <cell r="W32">
            <v>78.642</v>
          </cell>
          <cell r="X32">
            <v>22.157</v>
          </cell>
          <cell r="Y32">
            <v>-12.664</v>
          </cell>
          <cell r="Z32">
            <v>80.295</v>
          </cell>
          <cell r="AA32">
            <v>20.066</v>
          </cell>
          <cell r="AB32">
            <v>-8.441</v>
          </cell>
          <cell r="AC32">
            <v>78.624</v>
          </cell>
          <cell r="AD32">
            <v>17.317</v>
          </cell>
          <cell r="AE32">
            <v>-13.65</v>
          </cell>
          <cell r="AF32">
            <v>78.25852217136641</v>
          </cell>
          <cell r="AG32">
            <v>61.84564164</v>
          </cell>
          <cell r="AH32">
            <v>31.206187409894994</v>
          </cell>
          <cell r="AI32">
            <v>80.36552303866895</v>
          </cell>
          <cell r="AJ32">
            <v>64.47287025</v>
          </cell>
          <cell r="AK32">
            <v>29.194773831492185</v>
          </cell>
          <cell r="AL32">
            <v>64.47287025</v>
          </cell>
          <cell r="AM32">
            <v>0.4617827990407174</v>
          </cell>
          <cell r="AN32">
            <v>0.37046312100661094</v>
          </cell>
          <cell r="AR32">
            <v>34604</v>
          </cell>
        </row>
        <row r="33">
          <cell r="A33">
            <v>3310</v>
          </cell>
          <cell r="B33" t="str">
            <v>FLUOROFILTER</v>
          </cell>
          <cell r="C33">
            <v>44.46</v>
          </cell>
          <cell r="D33">
            <v>54.44</v>
          </cell>
          <cell r="E33">
            <v>50.62</v>
          </cell>
          <cell r="F33">
            <v>36.43</v>
          </cell>
          <cell r="G33">
            <v>20.37</v>
          </cell>
          <cell r="H33">
            <v>10.75</v>
          </cell>
          <cell r="I33">
            <v>7.18</v>
          </cell>
          <cell r="J33">
            <v>7.39</v>
          </cell>
          <cell r="K33">
            <v>9.17</v>
          </cell>
          <cell r="L33">
            <v>22.77</v>
          </cell>
          <cell r="M33">
            <v>29.13</v>
          </cell>
          <cell r="N33">
            <v>51.62</v>
          </cell>
          <cell r="O33">
            <v>70.69</v>
          </cell>
          <cell r="P33">
            <v>71.02</v>
          </cell>
          <cell r="Q33">
            <v>68.01</v>
          </cell>
          <cell r="R33">
            <v>65.69</v>
          </cell>
          <cell r="S33">
            <v>63.9</v>
          </cell>
          <cell r="T33">
            <v>66.05</v>
          </cell>
          <cell r="U33">
            <v>74.53</v>
          </cell>
          <cell r="V33">
            <v>81.93</v>
          </cell>
          <cell r="W33">
            <v>64.204</v>
          </cell>
          <cell r="X33">
            <v>43.32</v>
          </cell>
          <cell r="Y33">
            <v>26.818</v>
          </cell>
          <cell r="Z33">
            <v>70.748</v>
          </cell>
          <cell r="AA33">
            <v>38.428</v>
          </cell>
          <cell r="AB33">
            <v>42.187</v>
          </cell>
          <cell r="AC33">
            <v>68.819</v>
          </cell>
          <cell r="AD33">
            <v>30.142</v>
          </cell>
          <cell r="AE33">
            <v>31.669</v>
          </cell>
          <cell r="AF33">
            <v>61.76778578128826</v>
          </cell>
          <cell r="AG33">
            <v>41.22153616</v>
          </cell>
          <cell r="AH33">
            <v>-1.286057202307503</v>
          </cell>
          <cell r="AI33">
            <v>71.09583987534346</v>
          </cell>
          <cell r="AJ33">
            <v>50.05279504000001</v>
          </cell>
          <cell r="AK33">
            <v>-9.837523262186252</v>
          </cell>
          <cell r="AL33">
            <v>50.05279504000001</v>
          </cell>
          <cell r="AM33">
            <v>0.63871287259152</v>
          </cell>
          <cell r="AN33">
            <v>0.4496657548076901</v>
          </cell>
          <cell r="AR33">
            <v>34601</v>
          </cell>
        </row>
        <row r="34">
          <cell r="A34">
            <v>3313</v>
          </cell>
          <cell r="B34" t="str">
            <v>1/2 MINUS</v>
          </cell>
          <cell r="C34">
            <v>61.29</v>
          </cell>
          <cell r="D34">
            <v>68.57</v>
          </cell>
          <cell r="E34">
            <v>72.28</v>
          </cell>
          <cell r="F34">
            <v>74.21</v>
          </cell>
          <cell r="G34">
            <v>73.96</v>
          </cell>
          <cell r="H34">
            <v>71.44</v>
          </cell>
          <cell r="I34">
            <v>67.18</v>
          </cell>
          <cell r="J34">
            <v>61.78</v>
          </cell>
          <cell r="K34">
            <v>57.29</v>
          </cell>
          <cell r="L34">
            <v>55.7</v>
          </cell>
          <cell r="M34">
            <v>58.34</v>
          </cell>
          <cell r="N34">
            <v>62.65</v>
          </cell>
          <cell r="O34">
            <v>74.42</v>
          </cell>
          <cell r="P34">
            <v>79.47</v>
          </cell>
          <cell r="Q34">
            <v>79.99</v>
          </cell>
          <cell r="R34">
            <v>81.68</v>
          </cell>
          <cell r="S34">
            <v>83.76</v>
          </cell>
          <cell r="T34">
            <v>84.43</v>
          </cell>
          <cell r="U34">
            <v>84.83</v>
          </cell>
          <cell r="V34">
            <v>85.16</v>
          </cell>
          <cell r="W34">
            <v>83.639</v>
          </cell>
          <cell r="X34">
            <v>13.376</v>
          </cell>
          <cell r="Y34">
            <v>-7.039</v>
          </cell>
          <cell r="Z34">
            <v>84.673</v>
          </cell>
          <cell r="AA34">
            <v>12.504</v>
          </cell>
          <cell r="AB34">
            <v>-4.508</v>
          </cell>
          <cell r="AC34">
            <v>83.658</v>
          </cell>
          <cell r="AD34">
            <v>10.43</v>
          </cell>
          <cell r="AE34">
            <v>-7.526</v>
          </cell>
          <cell r="AF34">
            <v>83.46598765795338</v>
          </cell>
          <cell r="AG34">
            <v>69.95482321</v>
          </cell>
          <cell r="AH34">
            <v>30.319337161975316</v>
          </cell>
          <cell r="AI34">
            <v>85.02156487490895</v>
          </cell>
          <cell r="AJ34">
            <v>71.69516929000001</v>
          </cell>
          <cell r="AK34">
            <v>29.02139418681375</v>
          </cell>
          <cell r="AL34">
            <v>71.69516929000001</v>
          </cell>
          <cell r="AM34">
            <v>0.45774965877715745</v>
          </cell>
          <cell r="AN34">
            <v>0.3860013553826416</v>
          </cell>
          <cell r="AR34">
            <v>34604</v>
          </cell>
        </row>
        <row r="35">
          <cell r="A35">
            <v>3314</v>
          </cell>
          <cell r="B35" t="str">
            <v>1/4 MINUS</v>
          </cell>
          <cell r="C35">
            <v>65.26</v>
          </cell>
          <cell r="D35">
            <v>71.31</v>
          </cell>
          <cell r="E35">
            <v>75</v>
          </cell>
          <cell r="F35">
            <v>76.69</v>
          </cell>
          <cell r="G35">
            <v>76.78</v>
          </cell>
          <cell r="H35">
            <v>76.13</v>
          </cell>
          <cell r="I35">
            <v>74.8</v>
          </cell>
          <cell r="J35">
            <v>71.88</v>
          </cell>
          <cell r="K35">
            <v>69.21</v>
          </cell>
          <cell r="L35">
            <v>68.32</v>
          </cell>
          <cell r="M35">
            <v>69.69</v>
          </cell>
          <cell r="N35">
            <v>72.12</v>
          </cell>
          <cell r="O35">
            <v>78.64</v>
          </cell>
          <cell r="P35">
            <v>81.32</v>
          </cell>
          <cell r="Q35">
            <v>81.38</v>
          </cell>
          <cell r="R35">
            <v>83.01</v>
          </cell>
          <cell r="S35">
            <v>85.03</v>
          </cell>
          <cell r="T35">
            <v>85.61</v>
          </cell>
          <cell r="U35">
            <v>85.97</v>
          </cell>
          <cell r="V35">
            <v>86.26</v>
          </cell>
          <cell r="W35">
            <v>88.21</v>
          </cell>
          <cell r="X35">
            <v>6.403</v>
          </cell>
          <cell r="Y35">
            <v>-2.817</v>
          </cell>
          <cell r="Z35">
            <v>88.742</v>
          </cell>
          <cell r="AA35">
            <v>6.341</v>
          </cell>
          <cell r="AB35">
            <v>-1.639</v>
          </cell>
          <cell r="AC35">
            <v>88.217</v>
          </cell>
          <cell r="AD35">
            <v>5.023</v>
          </cell>
          <cell r="AE35">
            <v>-2.963</v>
          </cell>
          <cell r="AF35">
            <v>88.80827838844795</v>
          </cell>
          <cell r="AG35">
            <v>77.810041</v>
          </cell>
          <cell r="AH35">
            <v>29.961920907140623</v>
          </cell>
          <cell r="AI35">
            <v>89.82977345893576</v>
          </cell>
          <cell r="AJ35">
            <v>78.75142564000001</v>
          </cell>
          <cell r="AK35">
            <v>29.342663405098126</v>
          </cell>
          <cell r="AL35">
            <v>78.75142564000001</v>
          </cell>
          <cell r="AM35">
            <v>0.4538602486959092</v>
          </cell>
          <cell r="AN35">
            <v>0.39788747371679334</v>
          </cell>
          <cell r="AR35">
            <v>34604</v>
          </cell>
        </row>
        <row r="36">
          <cell r="A36">
            <v>3315</v>
          </cell>
          <cell r="B36" t="str">
            <v>1/2 PLUSGREEN</v>
          </cell>
          <cell r="C36">
            <v>60.26</v>
          </cell>
          <cell r="D36">
            <v>64.4</v>
          </cell>
          <cell r="E36">
            <v>60.35</v>
          </cell>
          <cell r="F36">
            <v>50.7</v>
          </cell>
          <cell r="G36">
            <v>45.48</v>
          </cell>
          <cell r="H36">
            <v>53.95</v>
          </cell>
          <cell r="I36">
            <v>75.55</v>
          </cell>
          <cell r="J36">
            <v>78.92</v>
          </cell>
          <cell r="K36">
            <v>79.31</v>
          </cell>
          <cell r="L36">
            <v>78.77</v>
          </cell>
          <cell r="M36">
            <v>77.31</v>
          </cell>
          <cell r="N36">
            <v>74.9</v>
          </cell>
          <cell r="O36">
            <v>71.44</v>
          </cell>
          <cell r="P36">
            <v>67.27</v>
          </cell>
          <cell r="Q36">
            <v>63.83</v>
          </cell>
          <cell r="R36">
            <v>61.24</v>
          </cell>
          <cell r="S36">
            <v>60.24</v>
          </cell>
          <cell r="T36">
            <v>64.59</v>
          </cell>
          <cell r="U36">
            <v>74.13</v>
          </cell>
          <cell r="V36">
            <v>81.39</v>
          </cell>
          <cell r="W36">
            <v>89.289</v>
          </cell>
          <cell r="X36">
            <v>-12.995</v>
          </cell>
          <cell r="Y36">
            <v>17.363</v>
          </cell>
          <cell r="Z36">
            <v>88.945</v>
          </cell>
          <cell r="AA36">
            <v>-8.13</v>
          </cell>
          <cell r="AB36">
            <v>14.357</v>
          </cell>
          <cell r="AC36">
            <v>89.326</v>
          </cell>
          <cell r="AD36">
            <v>-8.918</v>
          </cell>
          <cell r="AE36">
            <v>19.712</v>
          </cell>
          <cell r="AF36">
            <v>80.68120523474289</v>
          </cell>
          <cell r="AG36">
            <v>79.72525521</v>
          </cell>
          <cell r="AH36">
            <v>13.989710924069062</v>
          </cell>
          <cell r="AI36">
            <v>82.60048426180933</v>
          </cell>
          <cell r="AJ36">
            <v>79.11213024999999</v>
          </cell>
          <cell r="AK36">
            <v>16.302289745085933</v>
          </cell>
          <cell r="AL36">
            <v>79.11213024999999</v>
          </cell>
          <cell r="AM36">
            <v>0.4640088121082697</v>
          </cell>
          <cell r="AN36">
            <v>0.4444129584556157</v>
          </cell>
          <cell r="AR36">
            <v>34601</v>
          </cell>
        </row>
        <row r="37">
          <cell r="A37">
            <v>3316</v>
          </cell>
          <cell r="B37" t="str">
            <v>1/4 PLUSGREEN</v>
          </cell>
          <cell r="C37">
            <v>65.71</v>
          </cell>
          <cell r="D37">
            <v>69.42</v>
          </cell>
          <cell r="E37">
            <v>68.81</v>
          </cell>
          <cell r="F37">
            <v>64.64</v>
          </cell>
          <cell r="G37">
            <v>62.22</v>
          </cell>
          <cell r="H37">
            <v>67.38</v>
          </cell>
          <cell r="I37">
            <v>78.95</v>
          </cell>
          <cell r="J37">
            <v>80.68</v>
          </cell>
          <cell r="K37">
            <v>81.37</v>
          </cell>
          <cell r="L37">
            <v>81.59</v>
          </cell>
          <cell r="M37">
            <v>81.05</v>
          </cell>
          <cell r="N37">
            <v>80.28</v>
          </cell>
          <cell r="O37">
            <v>78.98</v>
          </cell>
          <cell r="P37">
            <v>76.96</v>
          </cell>
          <cell r="Q37">
            <v>75.11</v>
          </cell>
          <cell r="R37">
            <v>73.75</v>
          </cell>
          <cell r="S37">
            <v>72.78</v>
          </cell>
          <cell r="T37">
            <v>74.48</v>
          </cell>
          <cell r="U37">
            <v>79.49</v>
          </cell>
          <cell r="V37">
            <v>83.41</v>
          </cell>
          <cell r="W37">
            <v>91.52</v>
          </cell>
          <cell r="X37">
            <v>-5.973</v>
          </cell>
          <cell r="Y37">
            <v>9.724</v>
          </cell>
          <cell r="Z37">
            <v>91.491</v>
          </cell>
          <cell r="AA37">
            <v>-3.256</v>
          </cell>
          <cell r="AB37">
            <v>8.466</v>
          </cell>
          <cell r="AC37">
            <v>91.638</v>
          </cell>
          <cell r="AD37">
            <v>-4.108</v>
          </cell>
          <cell r="AE37">
            <v>11.062</v>
          </cell>
          <cell r="AF37">
            <v>88.75080668363195</v>
          </cell>
          <cell r="AG37">
            <v>83.759104</v>
          </cell>
          <cell r="AH37">
            <v>21.537459371999997</v>
          </cell>
          <cell r="AI37">
            <v>90.16771514717159</v>
          </cell>
          <cell r="AJ37">
            <v>83.70603080999999</v>
          </cell>
          <cell r="AK37">
            <v>22.586736725533118</v>
          </cell>
          <cell r="AL37">
            <v>83.70603080999999</v>
          </cell>
          <cell r="AM37">
            <v>0.458961079174369</v>
          </cell>
          <cell r="AN37">
            <v>0.4260705749419855</v>
          </cell>
          <cell r="AR37">
            <v>34601</v>
          </cell>
        </row>
        <row r="38">
          <cell r="A38">
            <v>3317</v>
          </cell>
          <cell r="B38" t="str">
            <v>1/8 PLUSGREEN</v>
          </cell>
          <cell r="C38">
            <v>67.21</v>
          </cell>
          <cell r="D38">
            <v>71.86</v>
          </cell>
          <cell r="E38">
            <v>72.4</v>
          </cell>
          <cell r="F38">
            <v>69.88</v>
          </cell>
          <cell r="G38">
            <v>68.4</v>
          </cell>
          <cell r="H38">
            <v>72.17</v>
          </cell>
          <cell r="I38">
            <v>80.55</v>
          </cell>
          <cell r="J38">
            <v>81.92</v>
          </cell>
          <cell r="K38">
            <v>82.55</v>
          </cell>
          <cell r="L38">
            <v>82.86</v>
          </cell>
          <cell r="M38">
            <v>82.69</v>
          </cell>
          <cell r="N38">
            <v>82.44</v>
          </cell>
          <cell r="O38">
            <v>82.13</v>
          </cell>
          <cell r="P38">
            <v>82.05</v>
          </cell>
          <cell r="Q38">
            <v>81.71</v>
          </cell>
          <cell r="R38">
            <v>82.1</v>
          </cell>
          <cell r="S38">
            <v>83.04</v>
          </cell>
          <cell r="T38">
            <v>83.76</v>
          </cell>
          <cell r="U38">
            <v>84.66</v>
          </cell>
          <cell r="V38">
            <v>85.37</v>
          </cell>
          <cell r="W38">
            <v>92.527</v>
          </cell>
          <cell r="X38">
            <v>-3.22</v>
          </cell>
          <cell r="Y38">
            <v>7.544</v>
          </cell>
          <cell r="Z38">
            <v>92.675</v>
          </cell>
          <cell r="AA38">
            <v>-0.928</v>
          </cell>
          <cell r="AB38">
            <v>6.938</v>
          </cell>
          <cell r="AC38">
            <v>92.636</v>
          </cell>
          <cell r="AD38">
            <v>-2.257</v>
          </cell>
          <cell r="AE38">
            <v>8.517</v>
          </cell>
          <cell r="AF38">
            <v>92.26129282863725</v>
          </cell>
          <cell r="AG38">
            <v>85.61245729000001</v>
          </cell>
          <cell r="AH38">
            <v>23.9730561425325</v>
          </cell>
          <cell r="AI38">
            <v>93.81918077732317</v>
          </cell>
          <cell r="AJ38">
            <v>85.88655625</v>
          </cell>
          <cell r="AK38">
            <v>24.580090334765625</v>
          </cell>
          <cell r="AL38">
            <v>85.88655625</v>
          </cell>
          <cell r="AM38">
            <v>0.4592544768709396</v>
          </cell>
          <cell r="AN38">
            <v>0.4204234692099779</v>
          </cell>
          <cell r="AR38">
            <v>34601</v>
          </cell>
        </row>
        <row r="39">
          <cell r="A39">
            <v>3318</v>
          </cell>
          <cell r="B39" t="str">
            <v>1/8 MINUS</v>
          </cell>
          <cell r="C39">
            <v>63.12</v>
          </cell>
          <cell r="D39">
            <v>68.41</v>
          </cell>
          <cell r="E39">
            <v>71.73</v>
          </cell>
          <cell r="F39">
            <v>73.96</v>
          </cell>
          <cell r="G39">
            <v>75.1</v>
          </cell>
          <cell r="H39">
            <v>75.39</v>
          </cell>
          <cell r="I39">
            <v>74.97</v>
          </cell>
          <cell r="J39">
            <v>74.23</v>
          </cell>
          <cell r="K39">
            <v>73.17</v>
          </cell>
          <cell r="L39">
            <v>74.31</v>
          </cell>
          <cell r="M39">
            <v>74.63</v>
          </cell>
          <cell r="N39">
            <v>77.92</v>
          </cell>
          <cell r="O39">
            <v>80.58</v>
          </cell>
          <cell r="P39">
            <v>81.4</v>
          </cell>
          <cell r="Q39">
            <v>81.52</v>
          </cell>
          <cell r="R39">
            <v>82.32</v>
          </cell>
          <cell r="S39">
            <v>83.35</v>
          </cell>
          <cell r="T39">
            <v>83.76</v>
          </cell>
          <cell r="U39">
            <v>84.05</v>
          </cell>
          <cell r="V39">
            <v>84.4</v>
          </cell>
          <cell r="W39">
            <v>89.914</v>
          </cell>
          <cell r="X39">
            <v>3.522</v>
          </cell>
          <cell r="Y39">
            <v>0.959</v>
          </cell>
          <cell r="Z39">
            <v>90.384</v>
          </cell>
          <cell r="AA39">
            <v>3.875</v>
          </cell>
          <cell r="AB39">
            <v>1.763</v>
          </cell>
          <cell r="AC39">
            <v>90.134</v>
          </cell>
          <cell r="AD39">
            <v>2.715</v>
          </cell>
          <cell r="AE39">
            <v>1.338</v>
          </cell>
          <cell r="AF39">
            <v>90.67036907556172</v>
          </cell>
          <cell r="AG39">
            <v>80.84527396</v>
          </cell>
          <cell r="AH39">
            <v>27.94221662473312</v>
          </cell>
          <cell r="AI39">
            <v>91.80009684181819</v>
          </cell>
          <cell r="AJ39">
            <v>81.69267456</v>
          </cell>
          <cell r="AK39">
            <v>27.566541231704996</v>
          </cell>
          <cell r="AL39">
            <v>81.69267456</v>
          </cell>
          <cell r="AM39">
            <v>0.45658216791551937</v>
          </cell>
          <cell r="AN39">
            <v>0.4063113192319705</v>
          </cell>
          <cell r="AR39">
            <v>34604</v>
          </cell>
        </row>
        <row r="40">
          <cell r="A40">
            <v>3401</v>
          </cell>
          <cell r="B40" t="str">
            <v>SUN 85</v>
          </cell>
          <cell r="C40">
            <v>56.07</v>
          </cell>
          <cell r="D40">
            <v>55.1</v>
          </cell>
          <cell r="E40">
            <v>38.77</v>
          </cell>
          <cell r="F40">
            <v>19.29</v>
          </cell>
          <cell r="G40">
            <v>11.53</v>
          </cell>
          <cell r="H40">
            <v>19.79</v>
          </cell>
          <cell r="I40">
            <v>45.96</v>
          </cell>
          <cell r="J40">
            <v>45.68</v>
          </cell>
          <cell r="K40">
            <v>39.32</v>
          </cell>
          <cell r="L40">
            <v>44.2</v>
          </cell>
          <cell r="M40">
            <v>44.7</v>
          </cell>
          <cell r="N40">
            <v>65.01</v>
          </cell>
          <cell r="O40">
            <v>81.56</v>
          </cell>
          <cell r="P40">
            <v>84.47</v>
          </cell>
          <cell r="Q40">
            <v>84.92</v>
          </cell>
          <cell r="R40">
            <v>85.24</v>
          </cell>
          <cell r="S40">
            <v>85.5</v>
          </cell>
          <cell r="T40">
            <v>85.68</v>
          </cell>
          <cell r="U40">
            <v>85.89</v>
          </cell>
          <cell r="V40">
            <v>86.03</v>
          </cell>
          <cell r="W40">
            <v>78.11</v>
          </cell>
          <cell r="X40">
            <v>14.274</v>
          </cell>
          <cell r="Y40">
            <v>40.785</v>
          </cell>
          <cell r="Z40">
            <v>81.826</v>
          </cell>
          <cell r="AA40">
            <v>22.388</v>
          </cell>
          <cell r="AB40">
            <v>42.934</v>
          </cell>
          <cell r="AC40">
            <v>79.916</v>
          </cell>
          <cell r="AD40">
            <v>12.178</v>
          </cell>
          <cell r="AE40">
            <v>48.556</v>
          </cell>
          <cell r="AF40">
            <v>73.62116535768013</v>
          </cell>
          <cell r="AG40">
            <v>61.011720999999994</v>
          </cell>
          <cell r="AH40">
            <v>-7.803097830984376</v>
          </cell>
          <cell r="AI40">
            <v>84.40053518822374</v>
          </cell>
          <cell r="AJ40">
            <v>66.95494275999998</v>
          </cell>
          <cell r="AK40">
            <v>-8.72130080616376</v>
          </cell>
          <cell r="AL40">
            <v>66.95494275999998</v>
          </cell>
          <cell r="AM40">
            <v>0.5917272906069558</v>
          </cell>
          <cell r="AN40">
            <v>0.4694172469850237</v>
          </cell>
          <cell r="AR40">
            <v>34601</v>
          </cell>
        </row>
        <row r="41">
          <cell r="A41">
            <v>3402</v>
          </cell>
          <cell r="B41" t="str">
            <v>N.3</v>
          </cell>
          <cell r="C41">
            <v>46.7</v>
          </cell>
          <cell r="D41">
            <v>51.82</v>
          </cell>
          <cell r="E41">
            <v>49.45</v>
          </cell>
          <cell r="F41">
            <v>42.08</v>
          </cell>
          <cell r="G41">
            <v>36.21</v>
          </cell>
          <cell r="H41">
            <v>40.14</v>
          </cell>
          <cell r="I41">
            <v>52.02</v>
          </cell>
          <cell r="J41">
            <v>48.99</v>
          </cell>
          <cell r="K41">
            <v>42.71</v>
          </cell>
          <cell r="L41">
            <v>43.99</v>
          </cell>
          <cell r="M41">
            <v>40.96</v>
          </cell>
          <cell r="N41">
            <v>47.25</v>
          </cell>
          <cell r="O41">
            <v>47.82</v>
          </cell>
          <cell r="P41">
            <v>43.92</v>
          </cell>
          <cell r="Q41">
            <v>41.64</v>
          </cell>
          <cell r="R41">
            <v>39.31</v>
          </cell>
          <cell r="S41">
            <v>44.84</v>
          </cell>
          <cell r="T41">
            <v>59.3</v>
          </cell>
          <cell r="U41">
            <v>72.61</v>
          </cell>
          <cell r="V41">
            <v>79.36</v>
          </cell>
          <cell r="W41">
            <v>72.688</v>
          </cell>
          <cell r="X41">
            <v>-2.251</v>
          </cell>
          <cell r="Y41">
            <v>3.842</v>
          </cell>
          <cell r="Z41">
            <v>72.67</v>
          </cell>
          <cell r="AA41">
            <v>-0.283</v>
          </cell>
          <cell r="AB41">
            <v>2.795</v>
          </cell>
          <cell r="AC41">
            <v>72.729</v>
          </cell>
          <cell r="AD41">
            <v>-0.491</v>
          </cell>
          <cell r="AE41">
            <v>5.253</v>
          </cell>
          <cell r="AF41">
            <v>57.05885129052565</v>
          </cell>
          <cell r="AG41">
            <v>52.83545344</v>
          </cell>
          <cell r="AH41">
            <v>16.197599434169998</v>
          </cell>
          <cell r="AI41">
            <v>57.87848093449374</v>
          </cell>
          <cell r="AJ41">
            <v>52.809289</v>
          </cell>
          <cell r="AK41">
            <v>16.893323409421875</v>
          </cell>
          <cell r="AL41">
            <v>52.809289</v>
          </cell>
          <cell r="AM41">
            <v>0.4536603302063957</v>
          </cell>
          <cell r="AN41">
            <v>0.41392723338436965</v>
          </cell>
          <cell r="AR41">
            <v>34601</v>
          </cell>
        </row>
        <row r="42">
          <cell r="A42">
            <v>3403</v>
          </cell>
          <cell r="B42" t="str">
            <v>N.6</v>
          </cell>
          <cell r="C42">
            <v>34.68</v>
          </cell>
          <cell r="D42">
            <v>39.33</v>
          </cell>
          <cell r="E42">
            <v>32.93</v>
          </cell>
          <cell r="F42">
            <v>21.7</v>
          </cell>
          <cell r="G42">
            <v>14.77</v>
          </cell>
          <cell r="H42">
            <v>19.11</v>
          </cell>
          <cell r="I42">
            <v>32.27</v>
          </cell>
          <cell r="J42">
            <v>27.67</v>
          </cell>
          <cell r="K42">
            <v>20.1</v>
          </cell>
          <cell r="L42">
            <v>21.46</v>
          </cell>
          <cell r="M42">
            <v>18.19</v>
          </cell>
          <cell r="N42">
            <v>25.4</v>
          </cell>
          <cell r="O42">
            <v>26.59</v>
          </cell>
          <cell r="P42">
            <v>22.28</v>
          </cell>
          <cell r="Q42">
            <v>19.96</v>
          </cell>
          <cell r="R42">
            <v>17.73</v>
          </cell>
          <cell r="S42">
            <v>23.68</v>
          </cell>
          <cell r="T42">
            <v>42.92</v>
          </cell>
          <cell r="U42">
            <v>65.02</v>
          </cell>
          <cell r="V42">
            <v>77.59</v>
          </cell>
          <cell r="W42">
            <v>54.794</v>
          </cell>
          <cell r="X42">
            <v>-2.251</v>
          </cell>
          <cell r="Y42">
            <v>4.034</v>
          </cell>
          <cell r="Z42">
            <v>54.768</v>
          </cell>
          <cell r="AA42">
            <v>0.707</v>
          </cell>
          <cell r="AB42">
            <v>2.401</v>
          </cell>
          <cell r="AC42">
            <v>54.788</v>
          </cell>
          <cell r="AD42">
            <v>0.379</v>
          </cell>
          <cell r="AE42">
            <v>6.451</v>
          </cell>
          <cell r="AF42">
            <v>32.24370979782666</v>
          </cell>
          <cell r="AG42">
            <v>30.02382436</v>
          </cell>
          <cell r="AH42">
            <v>8.62713197982375</v>
          </cell>
          <cell r="AI42">
            <v>33.173508757570836</v>
          </cell>
          <cell r="AJ42">
            <v>29.995338240000002</v>
          </cell>
          <cell r="AK42">
            <v>9.445959212445</v>
          </cell>
          <cell r="AL42">
            <v>29.995338240000002</v>
          </cell>
          <cell r="AM42">
            <v>0.4568422128901196</v>
          </cell>
          <cell r="AN42">
            <v>0.413074685529667</v>
          </cell>
          <cell r="AR42">
            <v>34601</v>
          </cell>
        </row>
        <row r="43">
          <cell r="A43">
            <v>3404</v>
          </cell>
          <cell r="B43" t="str">
            <v>N.9</v>
          </cell>
          <cell r="C43">
            <v>23.57</v>
          </cell>
          <cell r="D43">
            <v>27.19</v>
          </cell>
          <cell r="E43">
            <v>19.85</v>
          </cell>
          <cell r="F43">
            <v>9.95</v>
          </cell>
          <cell r="G43">
            <v>5.18</v>
          </cell>
          <cell r="H43">
            <v>8.66</v>
          </cell>
          <cell r="I43">
            <v>19.57</v>
          </cell>
          <cell r="J43">
            <v>15.78</v>
          </cell>
          <cell r="K43">
            <v>9.7</v>
          </cell>
          <cell r="L43">
            <v>10.59</v>
          </cell>
          <cell r="M43">
            <v>8.24</v>
          </cell>
          <cell r="N43">
            <v>13.5</v>
          </cell>
          <cell r="O43">
            <v>14.32</v>
          </cell>
          <cell r="P43">
            <v>10.88</v>
          </cell>
          <cell r="Q43">
            <v>9.21</v>
          </cell>
          <cell r="R43">
            <v>7.62</v>
          </cell>
          <cell r="S43">
            <v>11.84</v>
          </cell>
          <cell r="T43">
            <v>29.65</v>
          </cell>
          <cell r="U43">
            <v>56.04</v>
          </cell>
          <cell r="V43">
            <v>73.69</v>
          </cell>
          <cell r="W43">
            <v>40.594</v>
          </cell>
          <cell r="X43">
            <v>-4.023</v>
          </cell>
          <cell r="Y43">
            <v>5.469</v>
          </cell>
          <cell r="Z43">
            <v>40.458</v>
          </cell>
          <cell r="AA43">
            <v>0.005</v>
          </cell>
          <cell r="AB43">
            <v>3</v>
          </cell>
          <cell r="AC43">
            <v>40.505</v>
          </cell>
          <cell r="AD43">
            <v>-0.449</v>
          </cell>
          <cell r="AE43">
            <v>8.635</v>
          </cell>
          <cell r="AF43">
            <v>17.13010462682364</v>
          </cell>
          <cell r="AG43">
            <v>16.47872836</v>
          </cell>
          <cell r="AH43">
            <v>3.802874069401875</v>
          </cell>
          <cell r="AI43">
            <v>17.978720607617827</v>
          </cell>
          <cell r="AJ43">
            <v>16.368497639999998</v>
          </cell>
          <cell r="AK43">
            <v>4.695343176644999</v>
          </cell>
          <cell r="AL43">
            <v>16.368497639999998</v>
          </cell>
          <cell r="AM43">
            <v>0.4604902944827035</v>
          </cell>
          <cell r="AN43">
            <v>0.41924753507150453</v>
          </cell>
          <cell r="AR43">
            <v>34601</v>
          </cell>
        </row>
        <row r="44">
          <cell r="A44">
            <v>3405</v>
          </cell>
          <cell r="B44" t="str">
            <v>SUN85 .N3</v>
          </cell>
          <cell r="C44">
            <v>34.58</v>
          </cell>
          <cell r="D44">
            <v>36.7</v>
          </cell>
          <cell r="E44">
            <v>23.01</v>
          </cell>
          <cell r="F44">
            <v>7.83</v>
          </cell>
          <cell r="G44">
            <v>3.36</v>
          </cell>
          <cell r="H44">
            <v>8.57</v>
          </cell>
          <cell r="I44">
            <v>27.53</v>
          </cell>
          <cell r="J44">
            <v>26.14</v>
          </cell>
          <cell r="K44">
            <v>19.13</v>
          </cell>
          <cell r="L44">
            <v>22.61</v>
          </cell>
          <cell r="M44">
            <v>21.38</v>
          </cell>
          <cell r="N44">
            <v>38.55</v>
          </cell>
          <cell r="O44">
            <v>50.57</v>
          </cell>
          <cell r="P44">
            <v>44.18</v>
          </cell>
          <cell r="Q44">
            <v>36.62</v>
          </cell>
          <cell r="R44">
            <v>31.74</v>
          </cell>
          <cell r="S44">
            <v>28.46</v>
          </cell>
          <cell r="T44">
            <v>32.47</v>
          </cell>
          <cell r="U44">
            <v>50.58</v>
          </cell>
          <cell r="V44">
            <v>71.1</v>
          </cell>
          <cell r="W44">
            <v>60.501</v>
          </cell>
          <cell r="X44">
            <v>11.088</v>
          </cell>
          <cell r="Y44">
            <v>37.304</v>
          </cell>
          <cell r="Z44">
            <v>63.526</v>
          </cell>
          <cell r="AA44">
            <v>17.229</v>
          </cell>
          <cell r="AB44">
            <v>37.828</v>
          </cell>
          <cell r="AC44">
            <v>62.574</v>
          </cell>
          <cell r="AD44">
            <v>11.383</v>
          </cell>
          <cell r="AE44">
            <v>46.175</v>
          </cell>
          <cell r="AF44">
            <v>44.18013859788364</v>
          </cell>
          <cell r="AG44">
            <v>36.60371000999999</v>
          </cell>
          <cell r="AH44">
            <v>-7.8816094136325034</v>
          </cell>
          <cell r="AI44">
            <v>50.813175728025286</v>
          </cell>
          <cell r="AJ44">
            <v>40.355526760000004</v>
          </cell>
          <cell r="AK44">
            <v>-7.900703289007505</v>
          </cell>
          <cell r="AL44">
            <v>40.355526760000004</v>
          </cell>
          <cell r="AM44">
            <v>0.6102365400491654</v>
          </cell>
          <cell r="AN44">
            <v>0.48464628846847607</v>
          </cell>
          <cell r="AR44">
            <v>34601</v>
          </cell>
        </row>
        <row r="45">
          <cell r="A45">
            <v>3406</v>
          </cell>
          <cell r="B45" t="str">
            <v>SUN85 .N6</v>
          </cell>
          <cell r="C45">
            <v>24.97</v>
          </cell>
          <cell r="D45">
            <v>27.25</v>
          </cell>
          <cell r="E45">
            <v>13.87</v>
          </cell>
          <cell r="F45">
            <v>3.17</v>
          </cell>
          <cell r="G45">
            <v>0.92</v>
          </cell>
          <cell r="H45">
            <v>3.73</v>
          </cell>
          <cell r="I45">
            <v>15.27</v>
          </cell>
          <cell r="J45">
            <v>13.32</v>
          </cell>
          <cell r="K45">
            <v>7.94</v>
          </cell>
          <cell r="L45">
            <v>10.07</v>
          </cell>
          <cell r="M45">
            <v>9.04</v>
          </cell>
          <cell r="N45">
            <v>22.24</v>
          </cell>
          <cell r="O45">
            <v>32.13</v>
          </cell>
          <cell r="P45">
            <v>24.35</v>
          </cell>
          <cell r="Q45">
            <v>16.94</v>
          </cell>
          <cell r="R45">
            <v>12.88</v>
          </cell>
          <cell r="S45">
            <v>10.36</v>
          </cell>
          <cell r="T45">
            <v>13.29</v>
          </cell>
          <cell r="U45">
            <v>31.24</v>
          </cell>
          <cell r="V45">
            <v>59.2</v>
          </cell>
          <cell r="W45">
            <v>45.456</v>
          </cell>
          <cell r="X45">
            <v>13.73</v>
          </cell>
          <cell r="Y45">
            <v>32.302</v>
          </cell>
          <cell r="Z45">
            <v>48.448</v>
          </cell>
          <cell r="AA45">
            <v>17.518</v>
          </cell>
          <cell r="AB45">
            <v>33.175</v>
          </cell>
          <cell r="AC45">
            <v>47.795</v>
          </cell>
          <cell r="AD45">
            <v>13.945</v>
          </cell>
          <cell r="AE45">
            <v>41.452</v>
          </cell>
          <cell r="AF45">
            <v>26.394794274954094</v>
          </cell>
          <cell r="AG45">
            <v>20.662479360000003</v>
          </cell>
          <cell r="AH45">
            <v>-6.24791717127</v>
          </cell>
          <cell r="AI45">
            <v>30.812549026978008</v>
          </cell>
          <cell r="AJ45">
            <v>23.47208704</v>
          </cell>
          <cell r="AK45">
            <v>-6.535406994779999</v>
          </cell>
          <cell r="AL45">
            <v>23.47208704</v>
          </cell>
          <cell r="AM45">
            <v>0.645299403271803</v>
          </cell>
          <cell r="AN45">
            <v>0.4915699686901673</v>
          </cell>
          <cell r="AR45">
            <v>34601</v>
          </cell>
        </row>
        <row r="46">
          <cell r="A46">
            <v>3407</v>
          </cell>
          <cell r="B46" t="str">
            <v>SUN CTO</v>
          </cell>
          <cell r="C46">
            <v>47.84</v>
          </cell>
          <cell r="D46">
            <v>46.67</v>
          </cell>
          <cell r="E46">
            <v>29.21</v>
          </cell>
          <cell r="F46">
            <v>11.6</v>
          </cell>
          <cell r="G46">
            <v>5.78</v>
          </cell>
          <cell r="H46">
            <v>12.95</v>
          </cell>
          <cell r="I46">
            <v>37.13</v>
          </cell>
          <cell r="J46">
            <v>37.1</v>
          </cell>
          <cell r="K46">
            <v>30.51</v>
          </cell>
          <cell r="L46">
            <v>35.33</v>
          </cell>
          <cell r="M46">
            <v>35.59</v>
          </cell>
          <cell r="N46">
            <v>57.38</v>
          </cell>
          <cell r="O46">
            <v>75.58</v>
          </cell>
          <cell r="P46">
            <v>77.17</v>
          </cell>
          <cell r="Q46">
            <v>76.03</v>
          </cell>
          <cell r="R46">
            <v>74.97</v>
          </cell>
          <cell r="S46">
            <v>74.13</v>
          </cell>
          <cell r="T46">
            <v>75.59</v>
          </cell>
          <cell r="U46">
            <v>79.93</v>
          </cell>
          <cell r="V46">
            <v>83.53</v>
          </cell>
          <cell r="W46">
            <v>72.997</v>
          </cell>
          <cell r="X46">
            <v>17.514</v>
          </cell>
          <cell r="Y46">
            <v>46.303</v>
          </cell>
          <cell r="Z46">
            <v>77.21</v>
          </cell>
          <cell r="AA46">
            <v>25.385</v>
          </cell>
          <cell r="AB46">
            <v>48.523</v>
          </cell>
          <cell r="AC46">
            <v>75.116</v>
          </cell>
          <cell r="AD46">
            <v>14.932</v>
          </cell>
          <cell r="AE46">
            <v>55.386</v>
          </cell>
          <cell r="AF46">
            <v>66.10536223448739</v>
          </cell>
          <cell r="AG46">
            <v>53.28562009</v>
          </cell>
          <cell r="AH46">
            <v>-12.348183994215939</v>
          </cell>
          <cell r="AI46">
            <v>77.09721567426867</v>
          </cell>
          <cell r="AJ46">
            <v>59.613840999999994</v>
          </cell>
          <cell r="AK46">
            <v>-13.491311427234379</v>
          </cell>
          <cell r="AL46">
            <v>59.613840999999994</v>
          </cell>
          <cell r="AM46">
            <v>0.6256888092058791</v>
          </cell>
          <cell r="AN46">
            <v>0.483801040819266</v>
          </cell>
          <cell r="AR46">
            <v>34604</v>
          </cell>
        </row>
        <row r="47">
          <cell r="A47">
            <v>3408</v>
          </cell>
          <cell r="B47" t="str">
            <v>SUN 1/2 CTO</v>
          </cell>
          <cell r="C47">
            <v>52.55</v>
          </cell>
          <cell r="D47">
            <v>55.84</v>
          </cell>
          <cell r="E47">
            <v>49.76</v>
          </cell>
          <cell r="F47">
            <v>34.31</v>
          </cell>
          <cell r="G47">
            <v>26.01</v>
          </cell>
          <cell r="H47">
            <v>34.49</v>
          </cell>
          <cell r="I47">
            <v>58.79</v>
          </cell>
          <cell r="J47">
            <v>58.86</v>
          </cell>
          <cell r="K47">
            <v>54.35</v>
          </cell>
          <cell r="L47">
            <v>58.4</v>
          </cell>
          <cell r="M47">
            <v>58.63</v>
          </cell>
          <cell r="N47">
            <v>72.38</v>
          </cell>
          <cell r="O47">
            <v>82.53</v>
          </cell>
          <cell r="P47">
            <v>84.42</v>
          </cell>
          <cell r="Q47">
            <v>84.75</v>
          </cell>
          <cell r="R47">
            <v>85.03</v>
          </cell>
          <cell r="S47">
            <v>85.48</v>
          </cell>
          <cell r="T47">
            <v>85.62</v>
          </cell>
          <cell r="U47">
            <v>85.93</v>
          </cell>
          <cell r="V47">
            <v>86.19</v>
          </cell>
          <cell r="W47">
            <v>83.881</v>
          </cell>
          <cell r="X47">
            <v>6.059</v>
          </cell>
          <cell r="Y47">
            <v>28.996</v>
          </cell>
          <cell r="Z47">
            <v>86.226</v>
          </cell>
          <cell r="AA47">
            <v>13.227</v>
          </cell>
          <cell r="AB47">
            <v>30.065</v>
          </cell>
          <cell r="AC47">
            <v>85.07</v>
          </cell>
          <cell r="AD47">
            <v>5.617</v>
          </cell>
          <cell r="AE47">
            <v>34.243</v>
          </cell>
          <cell r="AF47">
            <v>80.29064045169119</v>
          </cell>
          <cell r="AG47">
            <v>70.36022161</v>
          </cell>
          <cell r="AH47">
            <v>2.4960824615737454</v>
          </cell>
          <cell r="AI47">
            <v>88.42138629374364</v>
          </cell>
          <cell r="AJ47">
            <v>74.34923076</v>
          </cell>
          <cell r="AK47">
            <v>2.4313401472893723</v>
          </cell>
          <cell r="AL47">
            <v>74.34923076</v>
          </cell>
          <cell r="AM47">
            <v>0.5352320746790203</v>
          </cell>
          <cell r="AN47">
            <v>0.45005054431361835</v>
          </cell>
          <cell r="AR47">
            <v>34604</v>
          </cell>
        </row>
        <row r="48">
          <cell r="A48">
            <v>3409</v>
          </cell>
          <cell r="B48" t="str">
            <v>SUN 1/4 CTO</v>
          </cell>
          <cell r="C48">
            <v>65.88</v>
          </cell>
          <cell r="D48">
            <v>68.76</v>
          </cell>
          <cell r="E48">
            <v>65.65</v>
          </cell>
          <cell r="F48">
            <v>57.26</v>
          </cell>
          <cell r="G48">
            <v>51.77</v>
          </cell>
          <cell r="H48">
            <v>57.26</v>
          </cell>
          <cell r="I48">
            <v>71.78</v>
          </cell>
          <cell r="J48">
            <v>71.75</v>
          </cell>
          <cell r="K48">
            <v>69.47</v>
          </cell>
          <cell r="L48">
            <v>71.94</v>
          </cell>
          <cell r="M48">
            <v>72.06</v>
          </cell>
          <cell r="N48">
            <v>79.19</v>
          </cell>
          <cell r="O48">
            <v>83.95</v>
          </cell>
          <cell r="P48">
            <v>84.86</v>
          </cell>
          <cell r="Q48">
            <v>85.01</v>
          </cell>
          <cell r="R48">
            <v>85.19</v>
          </cell>
          <cell r="S48">
            <v>85.65</v>
          </cell>
          <cell r="T48">
            <v>85.85</v>
          </cell>
          <cell r="U48">
            <v>86.25</v>
          </cell>
          <cell r="V48">
            <v>86.58</v>
          </cell>
          <cell r="W48">
            <v>89.132</v>
          </cell>
          <cell r="X48">
            <v>2.087</v>
          </cell>
          <cell r="Y48">
            <v>14.029</v>
          </cell>
          <cell r="Z48">
            <v>90.265</v>
          </cell>
          <cell r="AA48">
            <v>6.121</v>
          </cell>
          <cell r="AB48">
            <v>14.639</v>
          </cell>
          <cell r="AC48">
            <v>89.732</v>
          </cell>
          <cell r="AD48">
            <v>2.092</v>
          </cell>
          <cell r="AE48">
            <v>16.497</v>
          </cell>
          <cell r="AF48">
            <v>88.35774482875745</v>
          </cell>
          <cell r="AG48">
            <v>79.44513424</v>
          </cell>
          <cell r="AH48">
            <v>16.666472556851247</v>
          </cell>
          <cell r="AI48">
            <v>92.76354785952003</v>
          </cell>
          <cell r="AJ48">
            <v>81.47770225000001</v>
          </cell>
          <cell r="AK48">
            <v>16.732148446945313</v>
          </cell>
          <cell r="AL48">
            <v>81.47770225000001</v>
          </cell>
          <cell r="AM48">
            <v>0.485740676768092</v>
          </cell>
          <cell r="AN48">
            <v>0.4266442492298706</v>
          </cell>
          <cell r="AR48">
            <v>34604</v>
          </cell>
        </row>
        <row r="49">
          <cell r="A49">
            <v>3410</v>
          </cell>
          <cell r="B49" t="str">
            <v>SUN 1/8 CTO</v>
          </cell>
          <cell r="C49">
            <v>69.37</v>
          </cell>
          <cell r="D49">
            <v>72.28</v>
          </cell>
          <cell r="E49">
            <v>71.45</v>
          </cell>
          <cell r="F49">
            <v>67.41</v>
          </cell>
          <cell r="G49">
            <v>64.69</v>
          </cell>
          <cell r="H49">
            <v>68.35</v>
          </cell>
          <cell r="I49">
            <v>76.47</v>
          </cell>
          <cell r="J49">
            <v>76.98</v>
          </cell>
          <cell r="K49">
            <v>76.1</v>
          </cell>
          <cell r="L49">
            <v>77.51</v>
          </cell>
          <cell r="M49">
            <v>77.98</v>
          </cell>
          <cell r="N49">
            <v>81.7</v>
          </cell>
          <cell r="O49">
            <v>84.18</v>
          </cell>
          <cell r="P49">
            <v>84.8</v>
          </cell>
          <cell r="Q49">
            <v>85.05</v>
          </cell>
          <cell r="R49">
            <v>85.21</v>
          </cell>
          <cell r="S49">
            <v>85.39</v>
          </cell>
          <cell r="T49">
            <v>85.54</v>
          </cell>
          <cell r="U49">
            <v>85.79</v>
          </cell>
          <cell r="V49">
            <v>86.03</v>
          </cell>
          <cell r="W49">
            <v>91.175</v>
          </cell>
          <cell r="X49">
            <v>0.893</v>
          </cell>
          <cell r="Y49">
            <v>8.3</v>
          </cell>
          <cell r="Z49">
            <v>91.83</v>
          </cell>
          <cell r="AA49">
            <v>3.336</v>
          </cell>
          <cell r="AB49">
            <v>8.668</v>
          </cell>
          <cell r="AC49">
            <v>91.539</v>
          </cell>
          <cell r="AD49">
            <v>0.915</v>
          </cell>
          <cell r="AE49">
            <v>9.72</v>
          </cell>
          <cell r="AF49">
            <v>91.78321234137555</v>
          </cell>
          <cell r="AG49">
            <v>83.12880625</v>
          </cell>
          <cell r="AH49">
            <v>22.546417867968746</v>
          </cell>
          <cell r="AI49">
            <v>94.43361217142139</v>
          </cell>
          <cell r="AJ49">
            <v>84.327489</v>
          </cell>
          <cell r="AK49">
            <v>22.6093661566875</v>
          </cell>
          <cell r="AL49">
            <v>84.327489</v>
          </cell>
          <cell r="AM49">
            <v>0.4689546258913588</v>
          </cell>
          <cell r="AN49">
            <v>0.4187679063315602</v>
          </cell>
          <cell r="AR49">
            <v>34604</v>
          </cell>
        </row>
        <row r="50">
          <cell r="A50">
            <v>3411</v>
          </cell>
          <cell r="B50" t="str">
            <v>3/4 CTO</v>
          </cell>
          <cell r="C50">
            <v>56.07</v>
          </cell>
          <cell r="D50">
            <v>55.1</v>
          </cell>
          <cell r="E50">
            <v>38.77</v>
          </cell>
          <cell r="F50">
            <v>19.29</v>
          </cell>
          <cell r="G50">
            <v>11.53</v>
          </cell>
          <cell r="H50">
            <v>19.79</v>
          </cell>
          <cell r="I50">
            <v>45.96</v>
          </cell>
          <cell r="J50">
            <v>45.68</v>
          </cell>
          <cell r="K50">
            <v>39.32</v>
          </cell>
          <cell r="L50">
            <v>44.2</v>
          </cell>
          <cell r="M50">
            <v>44.7</v>
          </cell>
          <cell r="N50">
            <v>65.01</v>
          </cell>
          <cell r="O50">
            <v>81.56</v>
          </cell>
          <cell r="P50">
            <v>84.47</v>
          </cell>
          <cell r="Q50">
            <v>84.92</v>
          </cell>
          <cell r="R50">
            <v>85.24</v>
          </cell>
          <cell r="S50">
            <v>85.5</v>
          </cell>
          <cell r="T50">
            <v>85.68</v>
          </cell>
          <cell r="U50">
            <v>85.89</v>
          </cell>
          <cell r="V50">
            <v>86.03</v>
          </cell>
          <cell r="W50">
            <v>78.11</v>
          </cell>
          <cell r="X50">
            <v>14.274</v>
          </cell>
          <cell r="Y50">
            <v>40.785</v>
          </cell>
          <cell r="Z50">
            <v>81.826</v>
          </cell>
          <cell r="AA50">
            <v>22.388</v>
          </cell>
          <cell r="AB50">
            <v>42.934</v>
          </cell>
          <cell r="AC50">
            <v>79.916</v>
          </cell>
          <cell r="AD50">
            <v>12.178</v>
          </cell>
          <cell r="AE50">
            <v>48.556</v>
          </cell>
          <cell r="AF50">
            <v>73.62116535768013</v>
          </cell>
          <cell r="AG50">
            <v>61.011720999999994</v>
          </cell>
          <cell r="AH50">
            <v>-7.803097830984376</v>
          </cell>
          <cell r="AI50">
            <v>84.40053518822374</v>
          </cell>
          <cell r="AJ50">
            <v>66.95494275999998</v>
          </cell>
          <cell r="AK50">
            <v>-8.72130080616376</v>
          </cell>
          <cell r="AL50">
            <v>66.95494275999998</v>
          </cell>
          <cell r="AM50">
            <v>0.5917272906069558</v>
          </cell>
          <cell r="AN50">
            <v>0.4694172469850237</v>
          </cell>
          <cell r="AR50">
            <v>34601</v>
          </cell>
        </row>
        <row r="51">
          <cell r="A51">
            <v>3415</v>
          </cell>
          <cell r="B51" t="str">
            <v>N.15</v>
          </cell>
          <cell r="C51">
            <v>30.53</v>
          </cell>
          <cell r="D51">
            <v>41.06</v>
          </cell>
          <cell r="E51">
            <v>57.11</v>
          </cell>
          <cell r="F51">
            <v>57.95</v>
          </cell>
          <cell r="G51">
            <v>54.49</v>
          </cell>
          <cell r="H51">
            <v>57.67</v>
          </cell>
          <cell r="I51">
            <v>66.12</v>
          </cell>
          <cell r="J51">
            <v>64.23</v>
          </cell>
          <cell r="K51">
            <v>59.79</v>
          </cell>
          <cell r="L51">
            <v>60.97</v>
          </cell>
          <cell r="M51">
            <v>59.16</v>
          </cell>
          <cell r="N51">
            <v>64.49</v>
          </cell>
          <cell r="O51">
            <v>65.32</v>
          </cell>
          <cell r="P51">
            <v>62.17</v>
          </cell>
          <cell r="Q51">
            <v>59.92</v>
          </cell>
          <cell r="R51">
            <v>57.82</v>
          </cell>
          <cell r="S51">
            <v>60.21</v>
          </cell>
          <cell r="T51">
            <v>68.22</v>
          </cell>
          <cell r="U51">
            <v>77.37</v>
          </cell>
          <cell r="V51">
            <v>82.91</v>
          </cell>
          <cell r="W51">
            <v>82.822</v>
          </cell>
          <cell r="X51">
            <v>-0.829</v>
          </cell>
          <cell r="Y51">
            <v>3.357</v>
          </cell>
          <cell r="Z51">
            <v>82.94</v>
          </cell>
          <cell r="AA51">
            <v>0.462</v>
          </cell>
          <cell r="AB51">
            <v>2.88</v>
          </cell>
          <cell r="AC51">
            <v>82.974</v>
          </cell>
          <cell r="AD51">
            <v>0.166</v>
          </cell>
          <cell r="AE51">
            <v>4.383</v>
          </cell>
          <cell r="AF51">
            <v>74.9305351072284</v>
          </cell>
          <cell r="AG51">
            <v>68.59483684000001</v>
          </cell>
          <cell r="AH51">
            <v>21.811482910760628</v>
          </cell>
          <cell r="AI51">
            <v>75.77977650093823</v>
          </cell>
          <cell r="AJ51">
            <v>68.790436</v>
          </cell>
          <cell r="AK51">
            <v>22.243612247999998</v>
          </cell>
          <cell r="AL51">
            <v>68.790436</v>
          </cell>
          <cell r="AM51">
            <v>0.4542775553224677</v>
          </cell>
          <cell r="AN51">
            <v>0.41237850701842294</v>
          </cell>
          <cell r="AR51">
            <v>34601</v>
          </cell>
        </row>
        <row r="52">
          <cell r="A52">
            <v>3420</v>
          </cell>
          <cell r="B52" t="str">
            <v>DOUBLE CTO</v>
          </cell>
          <cell r="C52">
            <v>34.52</v>
          </cell>
          <cell r="D52">
            <v>31.01</v>
          </cell>
          <cell r="E52">
            <v>12.34</v>
          </cell>
          <cell r="F52">
            <v>2.17</v>
          </cell>
          <cell r="G52">
            <v>0.58</v>
          </cell>
          <cell r="H52">
            <v>3.25</v>
          </cell>
          <cell r="I52">
            <v>16.65</v>
          </cell>
          <cell r="J52">
            <v>16.37</v>
          </cell>
          <cell r="K52">
            <v>10.81</v>
          </cell>
          <cell r="L52">
            <v>14.45</v>
          </cell>
          <cell r="M52">
            <v>14.45</v>
          </cell>
          <cell r="N52">
            <v>38.35</v>
          </cell>
          <cell r="O52">
            <v>65.12</v>
          </cell>
          <cell r="P52">
            <v>66.69</v>
          </cell>
          <cell r="Q52">
            <v>63.19</v>
          </cell>
          <cell r="R52">
            <v>60.27</v>
          </cell>
          <cell r="S52">
            <v>57.91</v>
          </cell>
          <cell r="T52">
            <v>60.59</v>
          </cell>
          <cell r="U52">
            <v>70.77</v>
          </cell>
          <cell r="V52">
            <v>80</v>
          </cell>
          <cell r="W52">
            <v>59.111</v>
          </cell>
          <cell r="X52">
            <v>36.164</v>
          </cell>
          <cell r="Y52">
            <v>56.241</v>
          </cell>
          <cell r="Z52">
            <v>65.53</v>
          </cell>
          <cell r="AA52">
            <v>39.974</v>
          </cell>
          <cell r="AB52">
            <v>61.846</v>
          </cell>
          <cell r="AC52">
            <v>62.138</v>
          </cell>
          <cell r="AD52">
            <v>29.239</v>
          </cell>
          <cell r="AE52">
            <v>67.006</v>
          </cell>
          <cell r="AF52">
            <v>51.05305529189937</v>
          </cell>
          <cell r="AG52">
            <v>34.941103209999994</v>
          </cell>
          <cell r="AH52">
            <v>-18.355681363024686</v>
          </cell>
          <cell r="AI52">
            <v>62.6975066347756</v>
          </cell>
          <cell r="AJ52">
            <v>42.941809000000006</v>
          </cell>
          <cell r="AK52">
            <v>-22.25395666846875</v>
          </cell>
          <cell r="AL52">
            <v>42.941809000000006</v>
          </cell>
          <cell r="AM52">
            <v>0.7519006623226205</v>
          </cell>
          <cell r="AN52">
            <v>0.5149802019482977</v>
          </cell>
          <cell r="AR52">
            <v>34601</v>
          </cell>
        </row>
        <row r="53">
          <cell r="A53">
            <v>3441</v>
          </cell>
          <cell r="B53" t="str">
            <v>FULL STRAW</v>
          </cell>
          <cell r="C53">
            <v>55.11</v>
          </cell>
          <cell r="D53">
            <v>52.13</v>
          </cell>
          <cell r="E53">
            <v>32.73</v>
          </cell>
          <cell r="F53">
            <v>13.54</v>
          </cell>
          <cell r="G53">
            <v>7.21</v>
          </cell>
          <cell r="H53">
            <v>15.38</v>
          </cell>
          <cell r="I53">
            <v>44.44</v>
          </cell>
          <cell r="J53">
            <v>46.25</v>
          </cell>
          <cell r="K53">
            <v>40.45</v>
          </cell>
          <cell r="L53">
            <v>45.5</v>
          </cell>
          <cell r="M53">
            <v>46</v>
          </cell>
          <cell r="N53">
            <v>65.99</v>
          </cell>
          <cell r="O53">
            <v>82.13</v>
          </cell>
          <cell r="P53">
            <v>84.88</v>
          </cell>
          <cell r="Q53">
            <v>85.37</v>
          </cell>
          <cell r="R53">
            <v>85.5</v>
          </cell>
          <cell r="S53">
            <v>85.74</v>
          </cell>
          <cell r="T53">
            <v>85.9</v>
          </cell>
          <cell r="U53">
            <v>86.12</v>
          </cell>
          <cell r="V53">
            <v>86.29</v>
          </cell>
          <cell r="W53">
            <v>78.48</v>
          </cell>
          <cell r="X53">
            <v>12.269</v>
          </cell>
          <cell r="Y53">
            <v>48.95</v>
          </cell>
          <cell r="Z53">
            <v>82.254</v>
          </cell>
          <cell r="AA53">
            <v>21.547</v>
          </cell>
          <cell r="AB53">
            <v>49.888</v>
          </cell>
          <cell r="AC53">
            <v>80.368</v>
          </cell>
          <cell r="AD53">
            <v>10.778</v>
          </cell>
          <cell r="AE53">
            <v>57.826</v>
          </cell>
          <cell r="AF53">
            <v>73.35566800643974</v>
          </cell>
          <cell r="AG53">
            <v>61.591104</v>
          </cell>
          <cell r="AH53">
            <v>-13.66913799675001</v>
          </cell>
          <cell r="AI53">
            <v>84.81841963676042</v>
          </cell>
          <cell r="AJ53">
            <v>67.65720516000002</v>
          </cell>
          <cell r="AK53">
            <v>-13.937181918119999</v>
          </cell>
          <cell r="AL53">
            <v>67.65720516000002</v>
          </cell>
          <cell r="AM53">
            <v>0.6122374257595871</v>
          </cell>
          <cell r="AN53">
            <v>0.4883641230129003</v>
          </cell>
          <cell r="AR53">
            <v>34608</v>
          </cell>
        </row>
        <row r="54">
          <cell r="A54">
            <v>3442</v>
          </cell>
          <cell r="B54" t="str">
            <v>HALF STRAW</v>
          </cell>
          <cell r="C54">
            <v>61.76</v>
          </cell>
          <cell r="D54">
            <v>62.43</v>
          </cell>
          <cell r="E54">
            <v>51.12</v>
          </cell>
          <cell r="F54">
            <v>33.95</v>
          </cell>
          <cell r="G54">
            <v>25.51</v>
          </cell>
          <cell r="H54">
            <v>34.56</v>
          </cell>
          <cell r="I54">
            <v>61.46</v>
          </cell>
          <cell r="J54">
            <v>62.91</v>
          </cell>
          <cell r="K54">
            <v>59.38</v>
          </cell>
          <cell r="L54">
            <v>62.71</v>
          </cell>
          <cell r="M54">
            <v>63.2</v>
          </cell>
          <cell r="N54">
            <v>74.42</v>
          </cell>
          <cell r="O54">
            <v>82.47</v>
          </cell>
          <cell r="P54">
            <v>83.79</v>
          </cell>
          <cell r="Q54">
            <v>84.16</v>
          </cell>
          <cell r="R54">
            <v>84.35</v>
          </cell>
          <cell r="S54">
            <v>84.57</v>
          </cell>
          <cell r="T54">
            <v>84.81</v>
          </cell>
          <cell r="U54">
            <v>85.05</v>
          </cell>
          <cell r="V54">
            <v>85.24</v>
          </cell>
          <cell r="W54">
            <v>85.386</v>
          </cell>
          <cell r="X54">
            <v>2.227</v>
          </cell>
          <cell r="Y54">
            <v>31.036</v>
          </cell>
          <cell r="Z54">
            <v>87.407</v>
          </cell>
          <cell r="AA54">
            <v>10.038</v>
          </cell>
          <cell r="AB54">
            <v>31.158</v>
          </cell>
          <cell r="AC54">
            <v>86.45</v>
          </cell>
          <cell r="AD54">
            <v>2.738</v>
          </cell>
          <cell r="AE54">
            <v>36.342</v>
          </cell>
          <cell r="AF54">
            <v>81.20219850370837</v>
          </cell>
          <cell r="AG54">
            <v>72.90768995999998</v>
          </cell>
          <cell r="AH54">
            <v>1.3851113060924896</v>
          </cell>
          <cell r="AI54">
            <v>89.11317501258146</v>
          </cell>
          <cell r="AJ54">
            <v>76.39983649</v>
          </cell>
          <cell r="AK54">
            <v>1.9471625158668708</v>
          </cell>
          <cell r="AL54">
            <v>76.39983649</v>
          </cell>
          <cell r="AM54">
            <v>0.5321454819625606</v>
          </cell>
          <cell r="AN54">
            <v>0.45622690253255904</v>
          </cell>
          <cell r="AR54">
            <v>34608</v>
          </cell>
        </row>
        <row r="55">
          <cell r="A55">
            <v>3443</v>
          </cell>
          <cell r="B55" t="str">
            <v>QUARTER STRAW</v>
          </cell>
          <cell r="C55">
            <v>64.8</v>
          </cell>
          <cell r="D55">
            <v>68.2</v>
          </cell>
          <cell r="E55">
            <v>65.37</v>
          </cell>
          <cell r="F55">
            <v>57.1</v>
          </cell>
          <cell r="G55">
            <v>51.93</v>
          </cell>
          <cell r="H55">
            <v>58.08</v>
          </cell>
          <cell r="I55">
            <v>74.25</v>
          </cell>
          <cell r="J55">
            <v>75.31</v>
          </cell>
          <cell r="K55">
            <v>74.31</v>
          </cell>
          <cell r="L55">
            <v>76.01</v>
          </cell>
          <cell r="M55">
            <v>76.29</v>
          </cell>
          <cell r="N55">
            <v>80.82</v>
          </cell>
          <cell r="O55">
            <v>84.03</v>
          </cell>
          <cell r="P55">
            <v>84.58</v>
          </cell>
          <cell r="Q55">
            <v>84.74</v>
          </cell>
          <cell r="R55">
            <v>84.88</v>
          </cell>
          <cell r="S55">
            <v>85.13</v>
          </cell>
          <cell r="T55">
            <v>85.42</v>
          </cell>
          <cell r="U55">
            <v>85.87</v>
          </cell>
          <cell r="V55">
            <v>86.26</v>
          </cell>
          <cell r="W55">
            <v>90.418</v>
          </cell>
          <cell r="X55">
            <v>-0.892</v>
          </cell>
          <cell r="Y55">
            <v>15.439</v>
          </cell>
          <cell r="Z55">
            <v>91.304</v>
          </cell>
          <cell r="AA55">
            <v>3.562</v>
          </cell>
          <cell r="AB55">
            <v>15.377</v>
          </cell>
          <cell r="AC55">
            <v>90.908</v>
          </cell>
          <cell r="AD55">
            <v>-0.183</v>
          </cell>
          <cell r="AE55">
            <v>17.875</v>
          </cell>
          <cell r="AF55">
            <v>89.31228060621469</v>
          </cell>
          <cell r="AG55">
            <v>81.75414724000001</v>
          </cell>
          <cell r="AH55">
            <v>16.140030985460626</v>
          </cell>
          <cell r="AI55">
            <v>93.48760116628438</v>
          </cell>
          <cell r="AJ55">
            <v>83.36420416000001</v>
          </cell>
          <cell r="AK55">
            <v>16.638176098567502</v>
          </cell>
          <cell r="AL55">
            <v>83.36420416000001</v>
          </cell>
          <cell r="AM55">
            <v>0.48316507385987484</v>
          </cell>
          <cell r="AN55">
            <v>0.4308450677710009</v>
          </cell>
          <cell r="AR55">
            <v>34608</v>
          </cell>
        </row>
        <row r="56">
          <cell r="A56">
            <v>3444</v>
          </cell>
          <cell r="B56" t="str">
            <v>EIGHTH STRAW</v>
          </cell>
          <cell r="C56">
            <v>68.41</v>
          </cell>
          <cell r="D56">
            <v>72.11</v>
          </cell>
          <cell r="E56">
            <v>71.41</v>
          </cell>
          <cell r="F56">
            <v>67.56</v>
          </cell>
          <cell r="G56">
            <v>65.13</v>
          </cell>
          <cell r="H56">
            <v>68.84</v>
          </cell>
          <cell r="I56">
            <v>77.96</v>
          </cell>
          <cell r="J56">
            <v>78.85</v>
          </cell>
          <cell r="K56">
            <v>78.48</v>
          </cell>
          <cell r="L56">
            <v>79.62</v>
          </cell>
          <cell r="M56">
            <v>79.97</v>
          </cell>
          <cell r="N56">
            <v>82.46</v>
          </cell>
          <cell r="O56">
            <v>84.22</v>
          </cell>
          <cell r="P56">
            <v>84.58</v>
          </cell>
          <cell r="Q56">
            <v>84.82</v>
          </cell>
          <cell r="R56">
            <v>84.95</v>
          </cell>
          <cell r="S56">
            <v>85.11</v>
          </cell>
          <cell r="T56">
            <v>85.33</v>
          </cell>
          <cell r="U56">
            <v>85.59</v>
          </cell>
          <cell r="V56">
            <v>85.85</v>
          </cell>
          <cell r="W56">
            <v>91.797</v>
          </cell>
          <cell r="X56">
            <v>-0.537</v>
          </cell>
          <cell r="Y56">
            <v>8.824</v>
          </cell>
          <cell r="Z56">
            <v>92.325</v>
          </cell>
          <cell r="AA56">
            <v>2.071</v>
          </cell>
          <cell r="AB56">
            <v>8.869</v>
          </cell>
          <cell r="AC56">
            <v>92.102</v>
          </cell>
          <cell r="AD56">
            <v>-0.166</v>
          </cell>
          <cell r="AE56">
            <v>10.18</v>
          </cell>
          <cell r="AF56">
            <v>92.2579912626916</v>
          </cell>
          <cell r="AG56">
            <v>84.26689209</v>
          </cell>
          <cell r="AH56">
            <v>22.457897148307495</v>
          </cell>
          <cell r="AI56">
            <v>94.75196764931293</v>
          </cell>
          <cell r="AJ56">
            <v>85.23905625000002</v>
          </cell>
          <cell r="AK56">
            <v>22.721905952929692</v>
          </cell>
          <cell r="AL56">
            <v>85.23905625000002</v>
          </cell>
          <cell r="AM56">
            <v>0.467419457251087</v>
          </cell>
          <cell r="AN56">
            <v>0.4204914620499577</v>
          </cell>
          <cell r="AR56">
            <v>34608</v>
          </cell>
        </row>
        <row r="57">
          <cell r="A57">
            <v>4215</v>
          </cell>
          <cell r="B57" t="str">
            <v>CALCOLOR BLUE 15</v>
          </cell>
          <cell r="C57">
            <v>62.49</v>
          </cell>
          <cell r="D57">
            <v>69.23</v>
          </cell>
          <cell r="E57">
            <v>73.67</v>
          </cell>
          <cell r="F57">
            <v>75.46</v>
          </cell>
          <cell r="G57">
            <v>74.73</v>
          </cell>
          <cell r="H57">
            <v>71.95</v>
          </cell>
          <cell r="I57">
            <v>67.67</v>
          </cell>
          <cell r="J57">
            <v>62.96</v>
          </cell>
          <cell r="K57">
            <v>56.48</v>
          </cell>
          <cell r="L57">
            <v>54.07</v>
          </cell>
          <cell r="M57">
            <v>49.09</v>
          </cell>
          <cell r="N57">
            <v>48.69</v>
          </cell>
          <cell r="O57">
            <v>48.74</v>
          </cell>
          <cell r="P57">
            <v>47.97</v>
          </cell>
          <cell r="Q57">
            <v>46.37</v>
          </cell>
          <cell r="R57">
            <v>56.25</v>
          </cell>
          <cell r="S57">
            <v>73.17</v>
          </cell>
          <cell r="T57">
            <v>81.67</v>
          </cell>
          <cell r="U57">
            <v>84.14</v>
          </cell>
          <cell r="V57">
            <v>84.92</v>
          </cell>
          <cell r="W57">
            <v>78.445</v>
          </cell>
          <cell r="X57">
            <v>0.283</v>
          </cell>
          <cell r="Y57">
            <v>-16.588</v>
          </cell>
          <cell r="Z57">
            <v>77.18</v>
          </cell>
          <cell r="AA57">
            <v>-3.067</v>
          </cell>
          <cell r="AB57">
            <v>-17.986</v>
          </cell>
          <cell r="AC57">
            <v>77.191</v>
          </cell>
          <cell r="AD57">
            <v>0.423</v>
          </cell>
          <cell r="AE57">
            <v>-19.294</v>
          </cell>
          <cell r="AF57">
            <v>67.71684005480877</v>
          </cell>
          <cell r="AG57">
            <v>61.53618024999999</v>
          </cell>
          <cell r="AH57">
            <v>33.92280041559374</v>
          </cell>
          <cell r="AI57">
            <v>64.01923322260174</v>
          </cell>
          <cell r="AJ57">
            <v>59.56752400000001</v>
          </cell>
          <cell r="AK57">
            <v>34.02757496793751</v>
          </cell>
          <cell r="AL57">
            <v>59.56752400000001</v>
          </cell>
          <cell r="AM57">
            <v>0.40617647096464027</v>
          </cell>
          <cell r="AN57">
            <v>0.3779321535809897</v>
          </cell>
          <cell r="AR57">
            <v>34611</v>
          </cell>
        </row>
        <row r="58">
          <cell r="A58">
            <v>4230</v>
          </cell>
          <cell r="B58" t="str">
            <v>CALCOLOR BLUE 30</v>
          </cell>
          <cell r="C58">
            <v>57.02</v>
          </cell>
          <cell r="D58">
            <v>65.59</v>
          </cell>
          <cell r="E58">
            <v>71.51</v>
          </cell>
          <cell r="F58">
            <v>73.2</v>
          </cell>
          <cell r="G58">
            <v>70.74</v>
          </cell>
          <cell r="H58">
            <v>65.17</v>
          </cell>
          <cell r="I58">
            <v>57.45</v>
          </cell>
          <cell r="J58">
            <v>49.76</v>
          </cell>
          <cell r="K58">
            <v>40.24</v>
          </cell>
          <cell r="L58">
            <v>36.66</v>
          </cell>
          <cell r="M58">
            <v>30.57</v>
          </cell>
          <cell r="N58">
            <v>29.9</v>
          </cell>
          <cell r="O58">
            <v>29.92</v>
          </cell>
          <cell r="P58">
            <v>29.18</v>
          </cell>
          <cell r="Q58">
            <v>27.42</v>
          </cell>
          <cell r="R58">
            <v>39.41</v>
          </cell>
          <cell r="S58">
            <v>64.31</v>
          </cell>
          <cell r="T58">
            <v>78.98</v>
          </cell>
          <cell r="U58">
            <v>83.39</v>
          </cell>
          <cell r="V58">
            <v>84.69</v>
          </cell>
          <cell r="W58">
            <v>67.504</v>
          </cell>
          <cell r="X58">
            <v>2.782</v>
          </cell>
          <cell r="Y58">
            <v>-30.289</v>
          </cell>
          <cell r="Z58">
            <v>65.164</v>
          </cell>
          <cell r="AA58">
            <v>-4.732</v>
          </cell>
          <cell r="AB58">
            <v>-32.787</v>
          </cell>
          <cell r="AC58">
            <v>65.206</v>
          </cell>
          <cell r="AD58">
            <v>2.435</v>
          </cell>
          <cell r="AE58">
            <v>-35.342</v>
          </cell>
          <cell r="AF58">
            <v>51.16092068191807</v>
          </cell>
          <cell r="AG58">
            <v>45.56790016000001</v>
          </cell>
          <cell r="AH58">
            <v>35.128177236255006</v>
          </cell>
          <cell r="AI58">
            <v>44.808970034802556</v>
          </cell>
          <cell r="AJ58">
            <v>42.46346896</v>
          </cell>
          <cell r="AK58">
            <v>34.87537650106125</v>
          </cell>
          <cell r="AL58">
            <v>42.46346896</v>
          </cell>
          <cell r="AM58">
            <v>0.3668421727633753</v>
          </cell>
          <cell r="AN58">
            <v>0.34764001949292256</v>
          </cell>
          <cell r="AR58">
            <v>34611</v>
          </cell>
        </row>
        <row r="59">
          <cell r="A59">
            <v>4260</v>
          </cell>
          <cell r="B59" t="str">
            <v>CALCOLOR BLUE 60</v>
          </cell>
          <cell r="C59">
            <v>47.25</v>
          </cell>
          <cell r="D59">
            <v>58.21</v>
          </cell>
          <cell r="E59">
            <v>66</v>
          </cell>
          <cell r="F59">
            <v>67.07</v>
          </cell>
          <cell r="G59">
            <v>61.61</v>
          </cell>
          <cell r="H59">
            <v>51.71</v>
          </cell>
          <cell r="I59">
            <v>39.93</v>
          </cell>
          <cell r="J59">
            <v>30.07</v>
          </cell>
          <cell r="K59">
            <v>19.9</v>
          </cell>
          <cell r="L59">
            <v>16.9</v>
          </cell>
          <cell r="M59">
            <v>12.21</v>
          </cell>
          <cell r="N59">
            <v>12.24</v>
          </cell>
          <cell r="O59">
            <v>12.67</v>
          </cell>
          <cell r="P59">
            <v>12.24</v>
          </cell>
          <cell r="Q59">
            <v>11.07</v>
          </cell>
          <cell r="R59">
            <v>21.67</v>
          </cell>
          <cell r="S59">
            <v>50.74</v>
          </cell>
          <cell r="T59">
            <v>72.54</v>
          </cell>
          <cell r="U59">
            <v>80.05</v>
          </cell>
          <cell r="V59">
            <v>82.15</v>
          </cell>
          <cell r="W59">
            <v>50.683</v>
          </cell>
          <cell r="X59">
            <v>13.531</v>
          </cell>
          <cell r="Y59">
            <v>-48.19</v>
          </cell>
          <cell r="Z59">
            <v>47.136</v>
          </cell>
          <cell r="AA59">
            <v>-1.981</v>
          </cell>
          <cell r="AB59">
            <v>-51.56</v>
          </cell>
          <cell r="AC59">
            <v>47.177</v>
          </cell>
          <cell r="AD59">
            <v>11.069</v>
          </cell>
          <cell r="AE59">
            <v>-56.298</v>
          </cell>
          <cell r="AF59">
            <v>32.27974396021994</v>
          </cell>
          <cell r="AG59">
            <v>25.68766489</v>
          </cell>
          <cell r="AH59">
            <v>31.743373598473124</v>
          </cell>
          <cell r="AI59">
            <v>23.848302398380095</v>
          </cell>
          <cell r="AJ59">
            <v>22.21802496</v>
          </cell>
          <cell r="AK59">
            <v>30.398067323280003</v>
          </cell>
          <cell r="AL59">
            <v>22.21802496</v>
          </cell>
          <cell r="AM59">
            <v>0.3118876765802749</v>
          </cell>
          <cell r="AN59">
            <v>0.29056693710188974</v>
          </cell>
          <cell r="AR59">
            <v>34611</v>
          </cell>
        </row>
        <row r="60">
          <cell r="A60">
            <v>4290</v>
          </cell>
          <cell r="B60" t="str">
            <v>CALCOLOR BLUE 90</v>
          </cell>
          <cell r="C60">
            <v>39.07</v>
          </cell>
          <cell r="D60">
            <v>51.85</v>
          </cell>
          <cell r="E60">
            <v>62.32</v>
          </cell>
          <cell r="F60">
            <v>63.4</v>
          </cell>
          <cell r="G60">
            <v>54.36</v>
          </cell>
          <cell r="H60">
            <v>40.09</v>
          </cell>
          <cell r="I60">
            <v>25.84</v>
          </cell>
          <cell r="J60">
            <v>15.87</v>
          </cell>
          <cell r="K60">
            <v>7.84</v>
          </cell>
          <cell r="L60">
            <v>5.88</v>
          </cell>
          <cell r="M60">
            <v>3.37</v>
          </cell>
          <cell r="N60">
            <v>3.24</v>
          </cell>
          <cell r="O60">
            <v>3.49</v>
          </cell>
          <cell r="P60">
            <v>3.39</v>
          </cell>
          <cell r="Q60">
            <v>2.53</v>
          </cell>
          <cell r="R60">
            <v>11.42</v>
          </cell>
          <cell r="S60">
            <v>48</v>
          </cell>
          <cell r="T60">
            <v>73.68</v>
          </cell>
          <cell r="U60">
            <v>81.05</v>
          </cell>
          <cell r="V60">
            <v>83.41</v>
          </cell>
          <cell r="W60">
            <v>35.057</v>
          </cell>
          <cell r="X60">
            <v>31.31</v>
          </cell>
          <cell r="Y60">
            <v>-65.044</v>
          </cell>
          <cell r="Z60">
            <v>29.973</v>
          </cell>
          <cell r="AA60">
            <v>5.257</v>
          </cell>
          <cell r="AB60">
            <v>-69.828</v>
          </cell>
          <cell r="AC60">
            <v>30.118</v>
          </cell>
          <cell r="AD60">
            <v>26.709</v>
          </cell>
          <cell r="AE60">
            <v>-76.732</v>
          </cell>
          <cell r="AF60">
            <v>20.00738575906398</v>
          </cell>
          <cell r="AG60">
            <v>12.289932490000002</v>
          </cell>
          <cell r="AH60">
            <v>25.47917488285125</v>
          </cell>
          <cell r="AI60">
            <v>10.801348599502788</v>
          </cell>
          <cell r="AJ60">
            <v>8.98380729</v>
          </cell>
          <cell r="AK60">
            <v>22.569925156751253</v>
          </cell>
          <cell r="AL60">
            <v>8.98380729</v>
          </cell>
          <cell r="AM60">
            <v>0.2550189571755778</v>
          </cell>
          <cell r="AN60">
            <v>0.21210695548402317</v>
          </cell>
          <cell r="AR60">
            <v>34611</v>
          </cell>
        </row>
        <row r="61">
          <cell r="A61">
            <v>4315</v>
          </cell>
          <cell r="B61" t="str">
            <v>CALCOLOR CYAN 15</v>
          </cell>
          <cell r="C61">
            <v>61.11</v>
          </cell>
          <cell r="D61">
            <v>67.66</v>
          </cell>
          <cell r="E61">
            <v>71.38</v>
          </cell>
          <cell r="F61">
            <v>72.98</v>
          </cell>
          <cell r="G61">
            <v>73.83</v>
          </cell>
          <cell r="H61">
            <v>75.99</v>
          </cell>
          <cell r="I61">
            <v>79.27</v>
          </cell>
          <cell r="J61">
            <v>79.35</v>
          </cell>
          <cell r="K61">
            <v>79.04</v>
          </cell>
          <cell r="L61">
            <v>78.07</v>
          </cell>
          <cell r="M61">
            <v>74.82</v>
          </cell>
          <cell r="N61">
            <v>70.83</v>
          </cell>
          <cell r="O61">
            <v>65.64</v>
          </cell>
          <cell r="P61">
            <v>58.77</v>
          </cell>
          <cell r="Q61">
            <v>53.15</v>
          </cell>
          <cell r="R61">
            <v>49.31</v>
          </cell>
          <cell r="S61">
            <v>46.57</v>
          </cell>
          <cell r="T61">
            <v>50.75</v>
          </cell>
          <cell r="U61">
            <v>64.37</v>
          </cell>
          <cell r="V61">
            <v>76.3</v>
          </cell>
          <cell r="W61">
            <v>88.587</v>
          </cell>
          <cell r="X61">
            <v>-10.179</v>
          </cell>
          <cell r="Y61">
            <v>-1.768</v>
          </cell>
          <cell r="Z61">
            <v>87.286</v>
          </cell>
          <cell r="AA61">
            <v>-11.498</v>
          </cell>
          <cell r="AB61">
            <v>-4.424</v>
          </cell>
          <cell r="AC61">
            <v>88.171</v>
          </cell>
          <cell r="AD61">
            <v>-7.145</v>
          </cell>
          <cell r="AE61">
            <v>-2.124</v>
          </cell>
          <cell r="AF61">
            <v>80.84325894248953</v>
          </cell>
          <cell r="AG61">
            <v>78.47656569</v>
          </cell>
          <cell r="AH61">
            <v>29.348394508732497</v>
          </cell>
          <cell r="AI61">
            <v>77.7260029980274</v>
          </cell>
          <cell r="AJ61">
            <v>76.18845796000001</v>
          </cell>
          <cell r="AK61">
            <v>30.659931319155003</v>
          </cell>
          <cell r="AL61">
            <v>76.18845796000001</v>
          </cell>
          <cell r="AM61">
            <v>0.42110935346493406</v>
          </cell>
          <cell r="AN61">
            <v>0.41277913485195117</v>
          </cell>
          <cell r="AR61">
            <v>34608</v>
          </cell>
        </row>
        <row r="62">
          <cell r="A62">
            <v>4330</v>
          </cell>
          <cell r="B62" t="str">
            <v>CALCOLOR CYAN 30</v>
          </cell>
          <cell r="C62">
            <v>57.07</v>
          </cell>
          <cell r="D62">
            <v>66.17</v>
          </cell>
          <cell r="E62">
            <v>71.59</v>
          </cell>
          <cell r="F62">
            <v>73.12</v>
          </cell>
          <cell r="G62">
            <v>73.69</v>
          </cell>
          <cell r="H62">
            <v>76.65</v>
          </cell>
          <cell r="I62">
            <v>81.12</v>
          </cell>
          <cell r="J62">
            <v>80.73</v>
          </cell>
          <cell r="K62">
            <v>79.13</v>
          </cell>
          <cell r="L62">
            <v>76.19</v>
          </cell>
          <cell r="M62">
            <v>70.17</v>
          </cell>
          <cell r="N62">
            <v>62.52</v>
          </cell>
          <cell r="O62">
            <v>53.31</v>
          </cell>
          <cell r="P62">
            <v>42.66</v>
          </cell>
          <cell r="Q62">
            <v>34.64</v>
          </cell>
          <cell r="R62">
            <v>29.84</v>
          </cell>
          <cell r="S62">
            <v>26.6</v>
          </cell>
          <cell r="T62">
            <v>31.46</v>
          </cell>
          <cell r="U62">
            <v>50.64</v>
          </cell>
          <cell r="V62">
            <v>71.2</v>
          </cell>
          <cell r="W62">
            <v>86.168</v>
          </cell>
          <cell r="X62">
            <v>-18.394</v>
          </cell>
          <cell r="Y62">
            <v>-6.357</v>
          </cell>
          <cell r="Z62">
            <v>83.59</v>
          </cell>
          <cell r="AA62">
            <v>-21.989</v>
          </cell>
          <cell r="AB62">
            <v>-11.302</v>
          </cell>
          <cell r="AC62">
            <v>85.13</v>
          </cell>
          <cell r="AD62">
            <v>-13.068</v>
          </cell>
          <cell r="AE62">
            <v>-7.654</v>
          </cell>
          <cell r="AF62">
            <v>72.14849807036911</v>
          </cell>
          <cell r="AG62">
            <v>74.24924224000002</v>
          </cell>
          <cell r="AH62">
            <v>31.466757347257502</v>
          </cell>
          <cell r="AI62">
            <v>65.84105119510238</v>
          </cell>
          <cell r="AJ62">
            <v>69.872881</v>
          </cell>
          <cell r="AK62">
            <v>33.58598109628125</v>
          </cell>
          <cell r="AL62">
            <v>69.872881</v>
          </cell>
          <cell r="AM62">
            <v>0.3889018601077648</v>
          </cell>
          <cell r="AN62">
            <v>0.41271657877190493</v>
          </cell>
          <cell r="AR62">
            <v>34608</v>
          </cell>
        </row>
        <row r="63">
          <cell r="A63">
            <v>4360</v>
          </cell>
          <cell r="B63" t="str">
            <v>CALCOLOR CYAN 60</v>
          </cell>
          <cell r="C63">
            <v>42.8</v>
          </cell>
          <cell r="D63">
            <v>54.7</v>
          </cell>
          <cell r="E63">
            <v>60.97</v>
          </cell>
          <cell r="F63">
            <v>59.46</v>
          </cell>
          <cell r="G63">
            <v>57.77</v>
          </cell>
          <cell r="H63">
            <v>64.26</v>
          </cell>
          <cell r="I63">
            <v>76.18</v>
          </cell>
          <cell r="J63">
            <v>75.29</v>
          </cell>
          <cell r="K63">
            <v>71.44</v>
          </cell>
          <cell r="L63">
            <v>65.16</v>
          </cell>
          <cell r="M63">
            <v>54.64</v>
          </cell>
          <cell r="N63">
            <v>42.46</v>
          </cell>
          <cell r="O63">
            <v>29.97</v>
          </cell>
          <cell r="P63">
            <v>18.62</v>
          </cell>
          <cell r="Q63">
            <v>11.82</v>
          </cell>
          <cell r="R63">
            <v>8.62</v>
          </cell>
          <cell r="S63">
            <v>6.85</v>
          </cell>
          <cell r="T63">
            <v>9.88</v>
          </cell>
          <cell r="U63">
            <v>27.1</v>
          </cell>
          <cell r="V63">
            <v>55.34</v>
          </cell>
          <cell r="W63">
            <v>78.435</v>
          </cell>
          <cell r="X63">
            <v>-33.976</v>
          </cell>
          <cell r="Y63">
            <v>-9.298</v>
          </cell>
          <cell r="Z63">
            <v>73.923</v>
          </cell>
          <cell r="AA63">
            <v>-39.964</v>
          </cell>
          <cell r="AB63">
            <v>-18.322</v>
          </cell>
          <cell r="AC63">
            <v>76.063</v>
          </cell>
          <cell r="AD63">
            <v>-24.733</v>
          </cell>
          <cell r="AE63">
            <v>-12.049</v>
          </cell>
          <cell r="AF63">
            <v>51.76413388899574</v>
          </cell>
          <cell r="AG63">
            <v>61.520492250000004</v>
          </cell>
          <cell r="AH63">
            <v>28.622152389796877</v>
          </cell>
          <cell r="AI63">
            <v>42.498035422088215</v>
          </cell>
          <cell r="AJ63">
            <v>54.64609929</v>
          </cell>
          <cell r="AK63">
            <v>31.965628837516874</v>
          </cell>
          <cell r="AL63">
            <v>54.64609929</v>
          </cell>
          <cell r="AM63">
            <v>0.32916205756786243</v>
          </cell>
          <cell r="AN63">
            <v>0.4232530351510132</v>
          </cell>
          <cell r="AR63">
            <v>34608</v>
          </cell>
        </row>
        <row r="64">
          <cell r="A64">
            <v>4390</v>
          </cell>
          <cell r="B64" t="str">
            <v>CALCOLOR CYAN 90</v>
          </cell>
          <cell r="C64">
            <v>31.33</v>
          </cell>
          <cell r="D64">
            <v>45.13</v>
          </cell>
          <cell r="E64">
            <v>52.81</v>
          </cell>
          <cell r="F64">
            <v>50.04</v>
          </cell>
          <cell r="G64">
            <v>47.38</v>
          </cell>
          <cell r="H64">
            <v>55.81</v>
          </cell>
          <cell r="I64">
            <v>71.68</v>
          </cell>
          <cell r="J64">
            <v>69.81</v>
          </cell>
          <cell r="K64">
            <v>63.59</v>
          </cell>
          <cell r="L64">
            <v>54.31</v>
          </cell>
          <cell r="M64">
            <v>40.97</v>
          </cell>
          <cell r="N64">
            <v>27.2</v>
          </cell>
          <cell r="O64">
            <v>15.5</v>
          </cell>
          <cell r="P64">
            <v>7.24</v>
          </cell>
          <cell r="Q64">
            <v>3.52</v>
          </cell>
          <cell r="R64">
            <v>2.16</v>
          </cell>
          <cell r="S64">
            <v>1.55</v>
          </cell>
          <cell r="T64">
            <v>2.75</v>
          </cell>
          <cell r="U64">
            <v>13.48</v>
          </cell>
          <cell r="V64">
            <v>41.01</v>
          </cell>
          <cell r="W64">
            <v>71.544</v>
          </cell>
          <cell r="X64">
            <v>-44.248</v>
          </cell>
          <cell r="Y64">
            <v>-13.159</v>
          </cell>
          <cell r="Z64">
            <v>65.614</v>
          </cell>
          <cell r="AA64">
            <v>-52.787</v>
          </cell>
          <cell r="AB64">
            <v>-25.113</v>
          </cell>
          <cell r="AC64">
            <v>67.741</v>
          </cell>
          <cell r="AD64">
            <v>-33.06</v>
          </cell>
          <cell r="AE64">
            <v>-17.779</v>
          </cell>
          <cell r="AF64">
            <v>37.44339812981368</v>
          </cell>
          <cell r="AG64">
            <v>51.18543935999999</v>
          </cell>
          <cell r="AH64">
            <v>26.912168089042495</v>
          </cell>
          <cell r="AI64">
            <v>26.74383402159608</v>
          </cell>
          <cell r="AJ64">
            <v>43.05196996000001</v>
          </cell>
          <cell r="AK64">
            <v>30.55966901351438</v>
          </cell>
          <cell r="AL64">
            <v>43.05196996000001</v>
          </cell>
          <cell r="AM64">
            <v>0.26649103654664746</v>
          </cell>
          <cell r="AN64">
            <v>0.4289947391518706</v>
          </cell>
          <cell r="AR64">
            <v>34608</v>
          </cell>
        </row>
        <row r="65">
          <cell r="A65">
            <v>4415</v>
          </cell>
          <cell r="B65" t="str">
            <v>CALCOLOR GREEN-15</v>
          </cell>
          <cell r="C65">
            <v>61.14</v>
          </cell>
          <cell r="D65">
            <v>64.72</v>
          </cell>
          <cell r="E65">
            <v>58.93</v>
          </cell>
          <cell r="F65">
            <v>46.6</v>
          </cell>
          <cell r="G65">
            <v>40.1</v>
          </cell>
          <cell r="H65">
            <v>49.89</v>
          </cell>
          <cell r="I65">
            <v>74.72</v>
          </cell>
          <cell r="J65">
            <v>78.88</v>
          </cell>
          <cell r="K65">
            <v>79.87</v>
          </cell>
          <cell r="L65">
            <v>79.52</v>
          </cell>
          <cell r="M65">
            <v>77.4</v>
          </cell>
          <cell r="N65">
            <v>73.71</v>
          </cell>
          <cell r="O65">
            <v>68.58</v>
          </cell>
          <cell r="P65">
            <v>61.9</v>
          </cell>
          <cell r="Q65">
            <v>56.3</v>
          </cell>
          <cell r="R65">
            <v>52.36</v>
          </cell>
          <cell r="S65">
            <v>49.61</v>
          </cell>
          <cell r="T65">
            <v>53.57</v>
          </cell>
          <cell r="U65">
            <v>67.07</v>
          </cell>
          <cell r="V65">
            <v>78.95</v>
          </cell>
          <cell r="W65">
            <v>88.781</v>
          </cell>
          <cell r="X65">
            <v>-17.209</v>
          </cell>
          <cell r="Y65">
            <v>20.304</v>
          </cell>
          <cell r="Z65">
            <v>88.141</v>
          </cell>
          <cell r="AA65">
            <v>-12.006</v>
          </cell>
          <cell r="AB65">
            <v>16.31</v>
          </cell>
          <cell r="AC65">
            <v>88.82</v>
          </cell>
          <cell r="AD65">
            <v>-11.84</v>
          </cell>
          <cell r="AE65">
            <v>23.159</v>
          </cell>
          <cell r="AF65">
            <v>77.50815735511279</v>
          </cell>
          <cell r="AG65">
            <v>78.82065961</v>
          </cell>
          <cell r="AH65">
            <v>11.332524433230002</v>
          </cell>
          <cell r="AI65">
            <v>79.04950917237399</v>
          </cell>
          <cell r="AJ65">
            <v>77.68835881000001</v>
          </cell>
          <cell r="AK65">
            <v>14.309368147970625</v>
          </cell>
          <cell r="AL65">
            <v>77.68835881000001</v>
          </cell>
          <cell r="AM65">
            <v>0.4621501695130298</v>
          </cell>
          <cell r="AN65">
            <v>0.45419242407868243</v>
          </cell>
          <cell r="AR65">
            <v>34608</v>
          </cell>
        </row>
        <row r="66">
          <cell r="A66">
            <v>4430</v>
          </cell>
          <cell r="B66" t="str">
            <v>CALCOLOR GREEN-30</v>
          </cell>
          <cell r="C66">
            <v>49.54</v>
          </cell>
          <cell r="D66">
            <v>51.66</v>
          </cell>
          <cell r="E66">
            <v>39.01</v>
          </cell>
          <cell r="F66">
            <v>21.35</v>
          </cell>
          <cell r="G66">
            <v>14.35</v>
          </cell>
          <cell r="H66">
            <v>26.01</v>
          </cell>
          <cell r="I66">
            <v>62.81</v>
          </cell>
          <cell r="J66">
            <v>70.7</v>
          </cell>
          <cell r="K66">
            <v>72.51</v>
          </cell>
          <cell r="L66">
            <v>71.95</v>
          </cell>
          <cell r="M66">
            <v>67.62</v>
          </cell>
          <cell r="N66">
            <v>60.62</v>
          </cell>
          <cell r="O66">
            <v>51.56</v>
          </cell>
          <cell r="P66">
            <v>41.02</v>
          </cell>
          <cell r="Q66">
            <v>33.09</v>
          </cell>
          <cell r="R66">
            <v>28.31</v>
          </cell>
          <cell r="S66">
            <v>25.15</v>
          </cell>
          <cell r="T66">
            <v>29.73</v>
          </cell>
          <cell r="U66">
            <v>48.51</v>
          </cell>
          <cell r="V66">
            <v>69.1</v>
          </cell>
          <cell r="W66">
            <v>82.755</v>
          </cell>
          <cell r="X66">
            <v>-32.275</v>
          </cell>
          <cell r="Y66">
            <v>37.166</v>
          </cell>
          <cell r="Z66">
            <v>81.384</v>
          </cell>
          <cell r="AA66">
            <v>-23.66</v>
          </cell>
          <cell r="AB66">
            <v>28.814</v>
          </cell>
          <cell r="AC66">
            <v>82.662</v>
          </cell>
          <cell r="AD66">
            <v>-22.145</v>
          </cell>
          <cell r="AE66">
            <v>42.5</v>
          </cell>
          <cell r="AF66">
            <v>59.37640313303342</v>
          </cell>
          <cell r="AG66">
            <v>68.48390024999999</v>
          </cell>
          <cell r="AH66">
            <v>-4.127971203703123</v>
          </cell>
          <cell r="AI66">
            <v>61.32516309877715</v>
          </cell>
          <cell r="AJ66">
            <v>66.23355456</v>
          </cell>
          <cell r="AK66">
            <v>1.8364715167049988</v>
          </cell>
          <cell r="AL66">
            <v>66.23355456</v>
          </cell>
          <cell r="AM66">
            <v>0.47393696388209355</v>
          </cell>
          <cell r="AN66">
            <v>0.5118703019953539</v>
          </cell>
          <cell r="AR66">
            <v>34608</v>
          </cell>
        </row>
        <row r="67">
          <cell r="A67">
            <v>4460</v>
          </cell>
          <cell r="B67" t="str">
            <v>CALCOLOR GREEN-60</v>
          </cell>
          <cell r="C67">
            <v>30.46</v>
          </cell>
          <cell r="D67">
            <v>28.71</v>
          </cell>
          <cell r="E67">
            <v>12.11</v>
          </cell>
          <cell r="F67">
            <v>2.34</v>
          </cell>
          <cell r="G67">
            <v>0.83</v>
          </cell>
          <cell r="H67">
            <v>5.96</v>
          </cell>
          <cell r="I67">
            <v>39.46</v>
          </cell>
          <cell r="J67">
            <v>54.83</v>
          </cell>
          <cell r="K67">
            <v>59.02</v>
          </cell>
          <cell r="L67">
            <v>58.54</v>
          </cell>
          <cell r="M67">
            <v>52.28</v>
          </cell>
          <cell r="N67">
            <v>41.63</v>
          </cell>
          <cell r="O67">
            <v>29.6</v>
          </cell>
          <cell r="P67">
            <v>18.33</v>
          </cell>
          <cell r="Q67">
            <v>11.53</v>
          </cell>
          <cell r="R67">
            <v>8.36</v>
          </cell>
          <cell r="S67">
            <v>6.57</v>
          </cell>
          <cell r="T67">
            <v>9.19</v>
          </cell>
          <cell r="U67">
            <v>25.05</v>
          </cell>
          <cell r="V67">
            <v>52.86</v>
          </cell>
          <cell r="W67">
            <v>72.598</v>
          </cell>
          <cell r="X67">
            <v>-48.334</v>
          </cell>
          <cell r="Y67">
            <v>56.034</v>
          </cell>
          <cell r="Z67">
            <v>70.354</v>
          </cell>
          <cell r="AA67">
            <v>-38.174</v>
          </cell>
          <cell r="AB67">
            <v>41.982</v>
          </cell>
          <cell r="AC67">
            <v>72.27</v>
          </cell>
          <cell r="AD67">
            <v>-33.39</v>
          </cell>
          <cell r="AE67">
            <v>62.817</v>
          </cell>
          <cell r="AF67">
            <v>37.07627129326115</v>
          </cell>
          <cell r="AG67">
            <v>52.70469604</v>
          </cell>
          <cell r="AH67">
            <v>-18.92385753762375</v>
          </cell>
          <cell r="AI67">
            <v>38.43530269988933</v>
          </cell>
          <cell r="AJ67">
            <v>49.49685316</v>
          </cell>
          <cell r="AK67">
            <v>-9.747758773338749</v>
          </cell>
          <cell r="AL67">
            <v>49.49685316</v>
          </cell>
          <cell r="AM67">
            <v>0.4915981210079708</v>
          </cell>
          <cell r="AN67">
            <v>0.6330784018863341</v>
          </cell>
          <cell r="AR67">
            <v>34608</v>
          </cell>
        </row>
        <row r="68">
          <cell r="A68">
            <v>4490</v>
          </cell>
          <cell r="B68" t="str">
            <v>CALCOLOR GREEN-90</v>
          </cell>
          <cell r="C68">
            <v>12.08</v>
          </cell>
          <cell r="D68">
            <v>8.53</v>
          </cell>
          <cell r="E68">
            <v>1.16</v>
          </cell>
          <cell r="F68">
            <v>0.06</v>
          </cell>
          <cell r="G68">
            <v>0.06</v>
          </cell>
          <cell r="H68">
            <v>0.65</v>
          </cell>
          <cell r="I68">
            <v>14.74</v>
          </cell>
          <cell r="J68">
            <v>32.22</v>
          </cell>
          <cell r="K68">
            <v>40.43</v>
          </cell>
          <cell r="L68">
            <v>42.02</v>
          </cell>
          <cell r="M68">
            <v>35.04</v>
          </cell>
          <cell r="N68">
            <v>23.44</v>
          </cell>
          <cell r="O68">
            <v>12.73</v>
          </cell>
          <cell r="P68">
            <v>5.41</v>
          </cell>
          <cell r="Q68">
            <v>2.35</v>
          </cell>
          <cell r="R68">
            <v>1.28</v>
          </cell>
          <cell r="S68">
            <v>0.87</v>
          </cell>
          <cell r="T68">
            <v>1.54</v>
          </cell>
          <cell r="U68">
            <v>9.1</v>
          </cell>
          <cell r="V68">
            <v>34.23</v>
          </cell>
          <cell r="W68">
            <v>59.382</v>
          </cell>
          <cell r="X68">
            <v>-52.917</v>
          </cell>
          <cell r="Y68">
            <v>60.846</v>
          </cell>
          <cell r="Z68">
            <v>56.8</v>
          </cell>
          <cell r="AA68">
            <v>-45.962</v>
          </cell>
          <cell r="AB68">
            <v>45.981</v>
          </cell>
          <cell r="AC68">
            <v>58.975</v>
          </cell>
          <cell r="AD68">
            <v>-38.157</v>
          </cell>
          <cell r="AE68">
            <v>65.226</v>
          </cell>
          <cell r="AF68">
            <v>20.093467939887027</v>
          </cell>
          <cell r="AG68">
            <v>35.26221924</v>
          </cell>
          <cell r="AH68">
            <v>-20.91421269158625</v>
          </cell>
          <cell r="AI68">
            <v>19.951787066436285</v>
          </cell>
          <cell r="AJ68">
            <v>32.2624</v>
          </cell>
          <cell r="AK68">
            <v>-12.709538268750002</v>
          </cell>
          <cell r="AL68">
            <v>32.2624</v>
          </cell>
          <cell r="AM68">
            <v>0.5050490935538915</v>
          </cell>
          <cell r="AN68">
            <v>0.8166735050658026</v>
          </cell>
          <cell r="AR68">
            <v>34608</v>
          </cell>
        </row>
        <row r="69">
          <cell r="A69">
            <v>4515</v>
          </cell>
          <cell r="B69" t="str">
            <v>CALCOLOR YELL 15</v>
          </cell>
          <cell r="C69">
            <v>67.96</v>
          </cell>
          <cell r="D69">
            <v>70.26</v>
          </cell>
          <cell r="E69">
            <v>64.01</v>
          </cell>
          <cell r="F69">
            <v>52.09</v>
          </cell>
          <cell r="G69">
            <v>45.73</v>
          </cell>
          <cell r="H69">
            <v>55.96</v>
          </cell>
          <cell r="I69">
            <v>81.97</v>
          </cell>
          <cell r="J69">
            <v>85.96</v>
          </cell>
          <cell r="K69">
            <v>87.41</v>
          </cell>
          <cell r="L69">
            <v>88.41</v>
          </cell>
          <cell r="M69">
            <v>88.29</v>
          </cell>
          <cell r="N69">
            <v>88.59</v>
          </cell>
          <cell r="O69">
            <v>89.03</v>
          </cell>
          <cell r="P69">
            <v>89</v>
          </cell>
          <cell r="Q69">
            <v>89.16</v>
          </cell>
          <cell r="R69">
            <v>89.33</v>
          </cell>
          <cell r="S69">
            <v>89.56</v>
          </cell>
          <cell r="T69">
            <v>89.82</v>
          </cell>
          <cell r="U69">
            <v>90.11</v>
          </cell>
          <cell r="V69">
            <v>90.69</v>
          </cell>
          <cell r="W69">
            <v>94.497</v>
          </cell>
          <cell r="X69">
            <v>-7.95</v>
          </cell>
          <cell r="Y69">
            <v>24.099</v>
          </cell>
          <cell r="Z69">
            <v>95.096</v>
          </cell>
          <cell r="AA69">
            <v>-1.172</v>
          </cell>
          <cell r="AB69">
            <v>22.298</v>
          </cell>
          <cell r="AC69">
            <v>94.882</v>
          </cell>
          <cell r="AD69">
            <v>-5.402</v>
          </cell>
          <cell r="AE69">
            <v>27.454</v>
          </cell>
          <cell r="AF69">
            <v>93.61952955671849</v>
          </cell>
          <cell r="AG69">
            <v>89.29683009</v>
          </cell>
          <cell r="AH69">
            <v>10.66236219422156</v>
          </cell>
          <cell r="AI69">
            <v>98.66105422826104</v>
          </cell>
          <cell r="AJ69">
            <v>90.43249216</v>
          </cell>
          <cell r="AK69">
            <v>12.518016818504998</v>
          </cell>
          <cell r="AL69">
            <v>90.43249216</v>
          </cell>
          <cell r="AM69">
            <v>0.4893620815145289</v>
          </cell>
          <cell r="AN69">
            <v>0.44854814238633467</v>
          </cell>
          <cell r="AR69">
            <v>34608</v>
          </cell>
        </row>
        <row r="70">
          <cell r="A70">
            <v>4530</v>
          </cell>
          <cell r="B70" t="str">
            <v>CALCOLOR YELL 30</v>
          </cell>
          <cell r="C70">
            <v>65.7</v>
          </cell>
          <cell r="D70">
            <v>63.75</v>
          </cell>
          <cell r="E70">
            <v>48.83</v>
          </cell>
          <cell r="F70">
            <v>29.73</v>
          </cell>
          <cell r="G70">
            <v>21.84</v>
          </cell>
          <cell r="H70">
            <v>35.08</v>
          </cell>
          <cell r="I70">
            <v>73.75</v>
          </cell>
          <cell r="J70">
            <v>81.32</v>
          </cell>
          <cell r="K70">
            <v>83.6</v>
          </cell>
          <cell r="L70">
            <v>84.92</v>
          </cell>
          <cell r="M70">
            <v>84.84</v>
          </cell>
          <cell r="N70">
            <v>85.23</v>
          </cell>
          <cell r="O70">
            <v>85.71</v>
          </cell>
          <cell r="P70">
            <v>85.72</v>
          </cell>
          <cell r="Q70">
            <v>85.93</v>
          </cell>
          <cell r="R70">
            <v>86.04</v>
          </cell>
          <cell r="S70">
            <v>86.22</v>
          </cell>
          <cell r="T70">
            <v>86.43</v>
          </cell>
          <cell r="U70">
            <v>86.48</v>
          </cell>
          <cell r="V70">
            <v>86.59</v>
          </cell>
          <cell r="W70">
            <v>92.524</v>
          </cell>
          <cell r="X70">
            <v>-12.531</v>
          </cell>
          <cell r="Y70">
            <v>41.852</v>
          </cell>
          <cell r="Z70">
            <v>93.466</v>
          </cell>
          <cell r="AA70">
            <v>-1.89</v>
          </cell>
          <cell r="AB70">
            <v>38.101</v>
          </cell>
          <cell r="AC70">
            <v>93.14</v>
          </cell>
          <cell r="AD70">
            <v>-8.409</v>
          </cell>
          <cell r="AE70">
            <v>47.916</v>
          </cell>
          <cell r="AF70">
            <v>87.1463137463959</v>
          </cell>
          <cell r="AG70">
            <v>85.60690576</v>
          </cell>
          <cell r="AH70">
            <v>-5.4159061029450015</v>
          </cell>
          <cell r="AI70">
            <v>94.89871459853589</v>
          </cell>
          <cell r="AJ70">
            <v>87.35893155999999</v>
          </cell>
          <cell r="AK70">
            <v>-1.912340910185632</v>
          </cell>
          <cell r="AL70">
            <v>87.35893155999999</v>
          </cell>
          <cell r="AM70">
            <v>0.5262056279638253</v>
          </cell>
          <cell r="AN70">
            <v>0.4843981463210234</v>
          </cell>
          <cell r="AR70">
            <v>34608</v>
          </cell>
        </row>
        <row r="71">
          <cell r="A71">
            <v>4560</v>
          </cell>
          <cell r="B71" t="str">
            <v>CALCOLOR YELL 60</v>
          </cell>
          <cell r="C71">
            <v>55.16</v>
          </cell>
          <cell r="D71">
            <v>44.8</v>
          </cell>
          <cell r="E71">
            <v>18.93</v>
          </cell>
          <cell r="F71">
            <v>4.34</v>
          </cell>
          <cell r="G71">
            <v>1.76</v>
          </cell>
          <cell r="H71">
            <v>10.35</v>
          </cell>
          <cell r="I71">
            <v>57.78</v>
          </cell>
          <cell r="J71">
            <v>76.5</v>
          </cell>
          <cell r="K71">
            <v>82.05</v>
          </cell>
          <cell r="L71">
            <v>84.53</v>
          </cell>
          <cell r="M71">
            <v>84.69</v>
          </cell>
          <cell r="N71">
            <v>85.14</v>
          </cell>
          <cell r="O71">
            <v>85.64</v>
          </cell>
          <cell r="P71">
            <v>85.65</v>
          </cell>
          <cell r="Q71">
            <v>85.81</v>
          </cell>
          <cell r="R71">
            <v>85.88</v>
          </cell>
          <cell r="S71">
            <v>86.04</v>
          </cell>
          <cell r="T71">
            <v>86.24</v>
          </cell>
          <cell r="U71">
            <v>86.32</v>
          </cell>
          <cell r="V71">
            <v>86.42</v>
          </cell>
          <cell r="W71">
            <v>91.406</v>
          </cell>
          <cell r="X71">
            <v>-16.693</v>
          </cell>
          <cell r="Y71">
            <v>73.913</v>
          </cell>
          <cell r="Z71">
            <v>92.965</v>
          </cell>
          <cell r="AA71">
            <v>-2.016</v>
          </cell>
          <cell r="AB71">
            <v>65.698</v>
          </cell>
          <cell r="AC71">
            <v>92.526</v>
          </cell>
          <cell r="AD71">
            <v>-11.002</v>
          </cell>
          <cell r="AE71">
            <v>84.091</v>
          </cell>
          <cell r="AF71">
            <v>82.71482861860335</v>
          </cell>
          <cell r="AG71">
            <v>83.55056836000001</v>
          </cell>
          <cell r="AH71">
            <v>-32.844402935754374</v>
          </cell>
          <cell r="AI71">
            <v>93.80903093868903</v>
          </cell>
          <cell r="AJ71">
            <v>86.42491224999999</v>
          </cell>
          <cell r="AK71">
            <v>-25.819094206453126</v>
          </cell>
          <cell r="AL71">
            <v>86.42491224999999</v>
          </cell>
          <cell r="AM71">
            <v>0.6075130180613716</v>
          </cell>
          <cell r="AN71">
            <v>0.5596930141086525</v>
          </cell>
          <cell r="AR71">
            <v>34608</v>
          </cell>
        </row>
        <row r="72">
          <cell r="A72">
            <v>4590</v>
          </cell>
          <cell r="B72" t="str">
            <v>CALCOLOR YELL 90</v>
          </cell>
          <cell r="C72">
            <v>36.11</v>
          </cell>
          <cell r="D72">
            <v>19.9</v>
          </cell>
          <cell r="E72">
            <v>2.62</v>
          </cell>
          <cell r="F72">
            <v>0.28</v>
          </cell>
          <cell r="G72">
            <v>0.21</v>
          </cell>
          <cell r="H72">
            <v>1.87</v>
          </cell>
          <cell r="I72">
            <v>33.7</v>
          </cell>
          <cell r="J72">
            <v>65.42</v>
          </cell>
          <cell r="K72">
            <v>77.63</v>
          </cell>
          <cell r="L72">
            <v>82.37</v>
          </cell>
          <cell r="M72">
            <v>83.59</v>
          </cell>
          <cell r="N72">
            <v>84.25</v>
          </cell>
          <cell r="O72">
            <v>84.77</v>
          </cell>
          <cell r="P72">
            <v>84.77</v>
          </cell>
          <cell r="Q72">
            <v>84.96</v>
          </cell>
          <cell r="R72">
            <v>85.04</v>
          </cell>
          <cell r="S72">
            <v>85.07</v>
          </cell>
          <cell r="T72">
            <v>85.36</v>
          </cell>
          <cell r="U72">
            <v>85.46</v>
          </cell>
          <cell r="V72">
            <v>85.55</v>
          </cell>
          <cell r="W72">
            <v>89.624</v>
          </cell>
          <cell r="X72">
            <v>-13.663</v>
          </cell>
          <cell r="Y72">
            <v>92.075</v>
          </cell>
          <cell r="Z72">
            <v>91.853</v>
          </cell>
          <cell r="AA72">
            <v>0.204</v>
          </cell>
          <cell r="AB72">
            <v>83.092</v>
          </cell>
          <cell r="AC72">
            <v>91.406</v>
          </cell>
          <cell r="AD72">
            <v>-9.261</v>
          </cell>
          <cell r="AE72">
            <v>101.796</v>
          </cell>
          <cell r="AF72">
            <v>80.9586211457959</v>
          </cell>
          <cell r="AG72">
            <v>80.32461375999999</v>
          </cell>
          <cell r="AH72">
            <v>-47.84127022238251</v>
          </cell>
          <cell r="AI72">
            <v>92.77440403414592</v>
          </cell>
          <cell r="AJ72">
            <v>84.36973608999999</v>
          </cell>
          <cell r="AK72">
            <v>-40.66449342203625</v>
          </cell>
          <cell r="AL72">
            <v>84.36973608999999</v>
          </cell>
          <cell r="AM72">
            <v>0.6797673226443943</v>
          </cell>
          <cell r="AN72">
            <v>0.6181854813425146</v>
          </cell>
          <cell r="AR72">
            <v>34608</v>
          </cell>
        </row>
        <row r="73">
          <cell r="A73">
            <v>4615</v>
          </cell>
          <cell r="B73" t="str">
            <v>CALCOLOR RED 15</v>
          </cell>
          <cell r="C73">
            <v>65.82</v>
          </cell>
          <cell r="D73">
            <v>70.37</v>
          </cell>
          <cell r="E73">
            <v>66.82</v>
          </cell>
          <cell r="F73">
            <v>58.37</v>
          </cell>
          <cell r="G73">
            <v>52.48</v>
          </cell>
          <cell r="H73">
            <v>56.46</v>
          </cell>
          <cell r="I73">
            <v>67.44</v>
          </cell>
          <cell r="J73">
            <v>63.54</v>
          </cell>
          <cell r="K73">
            <v>59.45</v>
          </cell>
          <cell r="L73">
            <v>58.41</v>
          </cell>
          <cell r="M73">
            <v>61.3</v>
          </cell>
          <cell r="N73">
            <v>66.48</v>
          </cell>
          <cell r="O73">
            <v>79.62</v>
          </cell>
          <cell r="P73">
            <v>84.82</v>
          </cell>
          <cell r="Q73">
            <v>85.73</v>
          </cell>
          <cell r="R73">
            <v>85.98</v>
          </cell>
          <cell r="S73">
            <v>86.21</v>
          </cell>
          <cell r="T73">
            <v>86.4</v>
          </cell>
          <cell r="U73">
            <v>86.54</v>
          </cell>
          <cell r="V73">
            <v>86.63</v>
          </cell>
          <cell r="W73">
            <v>84.851</v>
          </cell>
          <cell r="X73">
            <v>9.073</v>
          </cell>
          <cell r="Y73">
            <v>7.555</v>
          </cell>
          <cell r="Z73">
            <v>86.377</v>
          </cell>
          <cell r="AA73">
            <v>12.427</v>
          </cell>
          <cell r="AB73">
            <v>9.458</v>
          </cell>
          <cell r="AC73">
            <v>85.179</v>
          </cell>
          <cell r="AD73">
            <v>7.499</v>
          </cell>
          <cell r="AE73">
            <v>9.17</v>
          </cell>
          <cell r="AF73">
            <v>83.63971450292911</v>
          </cell>
          <cell r="AG73">
            <v>71.99692200999999</v>
          </cell>
          <cell r="AH73">
            <v>19.660191505609678</v>
          </cell>
          <cell r="AI73">
            <v>88.30968498005373</v>
          </cell>
          <cell r="AJ73">
            <v>74.60986128999998</v>
          </cell>
          <cell r="AK73">
            <v>18.960601827579367</v>
          </cell>
          <cell r="AL73">
            <v>74.60986128999998</v>
          </cell>
          <cell r="AM73">
            <v>0.485537789053532</v>
          </cell>
          <cell r="AN73">
            <v>0.41021443005395775</v>
          </cell>
          <cell r="AR73">
            <v>34608</v>
          </cell>
        </row>
        <row r="74">
          <cell r="A74">
            <v>4630</v>
          </cell>
          <cell r="B74" t="str">
            <v>CALCOLOR RED 30</v>
          </cell>
          <cell r="C74">
            <v>60.26</v>
          </cell>
          <cell r="D74">
            <v>64.46</v>
          </cell>
          <cell r="E74">
            <v>54.08</v>
          </cell>
          <cell r="F74">
            <v>37.41</v>
          </cell>
          <cell r="G74">
            <v>28.16</v>
          </cell>
          <cell r="H74">
            <v>34.2</v>
          </cell>
          <cell r="I74">
            <v>52.41</v>
          </cell>
          <cell r="J74">
            <v>46.43</v>
          </cell>
          <cell r="K74">
            <v>39.99</v>
          </cell>
          <cell r="L74">
            <v>38.06</v>
          </cell>
          <cell r="M74">
            <v>42.27</v>
          </cell>
          <cell r="N74">
            <v>50.13</v>
          </cell>
          <cell r="O74">
            <v>73.05</v>
          </cell>
          <cell r="P74">
            <v>83.46</v>
          </cell>
          <cell r="Q74">
            <v>85.1</v>
          </cell>
          <cell r="R74">
            <v>85.45</v>
          </cell>
          <cell r="S74">
            <v>85.74</v>
          </cell>
          <cell r="T74">
            <v>86.18</v>
          </cell>
          <cell r="U74">
            <v>86.44</v>
          </cell>
          <cell r="V74">
            <v>86.63</v>
          </cell>
          <cell r="W74">
            <v>76.068</v>
          </cell>
          <cell r="X74">
            <v>18.017</v>
          </cell>
          <cell r="Y74">
            <v>16.206</v>
          </cell>
          <cell r="Z74">
            <v>79.111</v>
          </cell>
          <cell r="AA74">
            <v>23.891</v>
          </cell>
          <cell r="AB74">
            <v>19.846</v>
          </cell>
          <cell r="AC74">
            <v>76.61</v>
          </cell>
          <cell r="AD74">
            <v>14.835</v>
          </cell>
          <cell r="AE74">
            <v>19.465</v>
          </cell>
          <cell r="AF74">
            <v>71.67901942131208</v>
          </cell>
          <cell r="AG74">
            <v>57.863406239999996</v>
          </cell>
          <cell r="AH74">
            <v>9.157798422382495</v>
          </cell>
          <cell r="AI74">
            <v>79.94625386435672</v>
          </cell>
          <cell r="AJ74">
            <v>62.585503210000006</v>
          </cell>
          <cell r="AK74">
            <v>7.714039097326872</v>
          </cell>
          <cell r="AL74">
            <v>62.585503210000006</v>
          </cell>
          <cell r="AM74">
            <v>0.532103099730014</v>
          </cell>
          <cell r="AN74">
            <v>0.41655410537067206</v>
          </cell>
          <cell r="AR74">
            <v>34608</v>
          </cell>
        </row>
        <row r="75">
          <cell r="A75">
            <v>4660</v>
          </cell>
          <cell r="B75" t="str">
            <v>CALCOLOR RED 60</v>
          </cell>
          <cell r="C75">
            <v>48.64</v>
          </cell>
          <cell r="D75">
            <v>52.21</v>
          </cell>
          <cell r="E75">
            <v>33.86</v>
          </cell>
          <cell r="F75">
            <v>14.55</v>
          </cell>
          <cell r="G75">
            <v>7.6</v>
          </cell>
          <cell r="H75">
            <v>13.53</v>
          </cell>
          <cell r="I75">
            <v>32.91</v>
          </cell>
          <cell r="J75">
            <v>27.07</v>
          </cell>
          <cell r="K75">
            <v>20.48</v>
          </cell>
          <cell r="L75">
            <v>18.42</v>
          </cell>
          <cell r="M75">
            <v>22.64</v>
          </cell>
          <cell r="N75">
            <v>31.36</v>
          </cell>
          <cell r="O75">
            <v>63.3</v>
          </cell>
          <cell r="P75">
            <v>81.19</v>
          </cell>
          <cell r="Q75">
            <v>84.38</v>
          </cell>
          <cell r="R75">
            <v>85.02</v>
          </cell>
          <cell r="S75">
            <v>85.45</v>
          </cell>
          <cell r="T75">
            <v>85.97</v>
          </cell>
          <cell r="U75">
            <v>86.31</v>
          </cell>
          <cell r="V75">
            <v>86.53</v>
          </cell>
          <cell r="W75">
            <v>64.347</v>
          </cell>
          <cell r="X75">
            <v>32.142</v>
          </cell>
          <cell r="Y75">
            <v>31.136</v>
          </cell>
          <cell r="Z75">
            <v>69.695</v>
          </cell>
          <cell r="AA75">
            <v>39.31</v>
          </cell>
          <cell r="AB75">
            <v>37.177</v>
          </cell>
          <cell r="AC75">
            <v>65.1</v>
          </cell>
          <cell r="AD75">
            <v>25.976</v>
          </cell>
          <cell r="AE75">
            <v>36.777</v>
          </cell>
          <cell r="AF75">
            <v>57.74089686187313</v>
          </cell>
          <cell r="AG75">
            <v>41.40536408999999</v>
          </cell>
          <cell r="AH75">
            <v>-3.828496249755002</v>
          </cell>
          <cell r="AI75">
            <v>69.59617733026506</v>
          </cell>
          <cell r="AJ75">
            <v>48.57393025</v>
          </cell>
          <cell r="AK75">
            <v>-6.719432270929686</v>
          </cell>
          <cell r="AL75">
            <v>48.57393025</v>
          </cell>
          <cell r="AM75">
            <v>0.6244572061775162</v>
          </cell>
          <cell r="AN75">
            <v>0.43583343138281844</v>
          </cell>
          <cell r="AR75">
            <v>34608</v>
          </cell>
        </row>
        <row r="76">
          <cell r="A76">
            <v>4690</v>
          </cell>
          <cell r="B76" t="str">
            <v>CALCOLOR RED 90</v>
          </cell>
          <cell r="C76">
            <v>38.93</v>
          </cell>
          <cell r="D76">
            <v>39.88</v>
          </cell>
          <cell r="E76">
            <v>18.24</v>
          </cell>
          <cell r="F76">
            <v>4.23</v>
          </cell>
          <cell r="G76">
            <v>1.38</v>
          </cell>
          <cell r="H76">
            <v>4.66</v>
          </cell>
          <cell r="I76">
            <v>17.79</v>
          </cell>
          <cell r="J76">
            <v>13.4</v>
          </cell>
          <cell r="K76">
            <v>8.63</v>
          </cell>
          <cell r="L76">
            <v>7.26</v>
          </cell>
          <cell r="M76">
            <v>10.08</v>
          </cell>
          <cell r="N76">
            <v>17.14</v>
          </cell>
          <cell r="O76">
            <v>52</v>
          </cell>
          <cell r="P76">
            <v>77.44</v>
          </cell>
          <cell r="Q76">
            <v>82.6</v>
          </cell>
          <cell r="R76">
            <v>83.79</v>
          </cell>
          <cell r="S76">
            <v>84.75</v>
          </cell>
          <cell r="T76">
            <v>85.51</v>
          </cell>
          <cell r="U76">
            <v>85.93</v>
          </cell>
          <cell r="V76">
            <v>86.1</v>
          </cell>
          <cell r="W76">
            <v>53.801</v>
          </cell>
          <cell r="X76">
            <v>47.456</v>
          </cell>
          <cell r="Y76">
            <v>41.971</v>
          </cell>
          <cell r="Z76">
            <v>61.298</v>
          </cell>
          <cell r="AA76">
            <v>52.325</v>
          </cell>
          <cell r="AB76">
            <v>50.971</v>
          </cell>
          <cell r="AC76">
            <v>54.436</v>
          </cell>
          <cell r="AD76">
            <v>37.635</v>
          </cell>
          <cell r="AE76">
            <v>48.247</v>
          </cell>
          <cell r="AF76">
            <v>46.9320575283748</v>
          </cell>
          <cell r="AG76">
            <v>28.945476010000004</v>
          </cell>
          <cell r="AH76">
            <v>-10.614780924030939</v>
          </cell>
          <cell r="AI76">
            <v>60.28911252776937</v>
          </cell>
          <cell r="AJ76">
            <v>37.57444804</v>
          </cell>
          <cell r="AK76">
            <v>-15.567581567326876</v>
          </cell>
          <cell r="AL76">
            <v>37.57444804</v>
          </cell>
          <cell r="AM76">
            <v>0.7325888003282057</v>
          </cell>
          <cell r="AN76">
            <v>0.45657696155237393</v>
          </cell>
          <cell r="AR76">
            <v>34608</v>
          </cell>
        </row>
        <row r="77">
          <cell r="A77">
            <v>4715</v>
          </cell>
          <cell r="B77" t="str">
            <v>CALCOLOR MAG-15</v>
          </cell>
          <cell r="C77">
            <v>65.88</v>
          </cell>
          <cell r="D77">
            <v>72.76</v>
          </cell>
          <cell r="E77">
            <v>75.92</v>
          </cell>
          <cell r="F77">
            <v>77.51</v>
          </cell>
          <cell r="G77">
            <v>76.4</v>
          </cell>
          <cell r="H77">
            <v>72.49</v>
          </cell>
          <cell r="I77">
            <v>66.99</v>
          </cell>
          <cell r="J77">
            <v>60.06</v>
          </cell>
          <cell r="K77">
            <v>54.59</v>
          </cell>
          <cell r="L77">
            <v>52.45</v>
          </cell>
          <cell r="M77">
            <v>54.59</v>
          </cell>
          <cell r="N77">
            <v>58.58</v>
          </cell>
          <cell r="O77">
            <v>71.13</v>
          </cell>
          <cell r="P77">
            <v>76.08</v>
          </cell>
          <cell r="Q77">
            <v>76.5</v>
          </cell>
          <cell r="R77">
            <v>79.36</v>
          </cell>
          <cell r="S77">
            <v>83.48</v>
          </cell>
          <cell r="T77">
            <v>85.41</v>
          </cell>
          <cell r="U77">
            <v>86.01</v>
          </cell>
          <cell r="V77">
            <v>86.29</v>
          </cell>
          <cell r="W77">
            <v>82.097</v>
          </cell>
          <cell r="X77">
            <v>14.714</v>
          </cell>
          <cell r="Y77">
            <v>-10.947</v>
          </cell>
          <cell r="Z77">
            <v>82.992</v>
          </cell>
          <cell r="AA77">
            <v>13.004</v>
          </cell>
          <cell r="AB77">
            <v>-8.38</v>
          </cell>
          <cell r="AC77">
            <v>81.918</v>
          </cell>
          <cell r="AD77">
            <v>11.515</v>
          </cell>
          <cell r="AE77">
            <v>-11.992</v>
          </cell>
          <cell r="AF77">
            <v>81.18822362584072</v>
          </cell>
          <cell r="AG77">
            <v>67.39917408999999</v>
          </cell>
          <cell r="AH77">
            <v>32.28054930239343</v>
          </cell>
          <cell r="AI77">
            <v>82.04749708050163</v>
          </cell>
          <cell r="AJ77">
            <v>68.87672064</v>
          </cell>
          <cell r="AK77">
            <v>30.92423245002</v>
          </cell>
          <cell r="AL77">
            <v>68.87672064</v>
          </cell>
          <cell r="AM77">
            <v>0.45118612230989397</v>
          </cell>
          <cell r="AN77">
            <v>0.37875890927535216</v>
          </cell>
          <cell r="AR77">
            <v>34608</v>
          </cell>
        </row>
        <row r="78">
          <cell r="A78">
            <v>4730</v>
          </cell>
          <cell r="B78" t="str">
            <v>CALCOLOR MAG-30</v>
          </cell>
          <cell r="C78">
            <v>61.68</v>
          </cell>
          <cell r="D78">
            <v>71.51</v>
          </cell>
          <cell r="E78">
            <v>74.73</v>
          </cell>
          <cell r="F78">
            <v>75.03</v>
          </cell>
          <cell r="G78">
            <v>71.45</v>
          </cell>
          <cell r="H78">
            <v>63.19</v>
          </cell>
          <cell r="I78">
            <v>52.85</v>
          </cell>
          <cell r="J78">
            <v>41.96</v>
          </cell>
          <cell r="K78">
            <v>34.08</v>
          </cell>
          <cell r="L78">
            <v>31.1</v>
          </cell>
          <cell r="M78">
            <v>34.38</v>
          </cell>
          <cell r="N78">
            <v>40.26</v>
          </cell>
          <cell r="O78">
            <v>60.69</v>
          </cell>
          <cell r="P78">
            <v>70.11</v>
          </cell>
          <cell r="Q78">
            <v>71</v>
          </cell>
          <cell r="R78">
            <v>75.45</v>
          </cell>
          <cell r="S78">
            <v>81.86</v>
          </cell>
          <cell r="T78">
            <v>84.92</v>
          </cell>
          <cell r="U78">
            <v>85.8</v>
          </cell>
          <cell r="V78">
            <v>86.08</v>
          </cell>
          <cell r="W78">
            <v>72.032</v>
          </cell>
          <cell r="X78">
            <v>29.622</v>
          </cell>
          <cell r="Y78">
            <v>-21.442</v>
          </cell>
          <cell r="Z78">
            <v>73.885</v>
          </cell>
          <cell r="AA78">
            <v>25.403</v>
          </cell>
          <cell r="AB78">
            <v>-16.124</v>
          </cell>
          <cell r="AC78">
            <v>71.683</v>
          </cell>
          <cell r="AD78">
            <v>23.21</v>
          </cell>
          <cell r="AE78">
            <v>-23.612</v>
          </cell>
          <cell r="AF78">
            <v>69.64026046006931</v>
          </cell>
          <cell r="AG78">
            <v>51.886090239999994</v>
          </cell>
          <cell r="AH78">
            <v>32.744290397819995</v>
          </cell>
          <cell r="AI78">
            <v>71.08679207930297</v>
          </cell>
          <cell r="AJ78">
            <v>54.58993225000001</v>
          </cell>
          <cell r="AK78">
            <v>30.435754210968753</v>
          </cell>
          <cell r="AL78">
            <v>54.58993225000001</v>
          </cell>
          <cell r="AM78">
            <v>0.4553562453430972</v>
          </cell>
          <cell r="AN78">
            <v>0.3496833357617704</v>
          </cell>
          <cell r="AR78">
            <v>34608</v>
          </cell>
        </row>
        <row r="79">
          <cell r="A79">
            <v>4760</v>
          </cell>
          <cell r="B79" t="str">
            <v>CALCOLOR MAG-60</v>
          </cell>
          <cell r="C79">
            <v>51.05</v>
          </cell>
          <cell r="D79">
            <v>65.82</v>
          </cell>
          <cell r="E79">
            <v>69.97</v>
          </cell>
          <cell r="F79">
            <v>68.85</v>
          </cell>
          <cell r="G79">
            <v>60.79</v>
          </cell>
          <cell r="H79">
            <v>46.06</v>
          </cell>
          <cell r="I79">
            <v>30.85</v>
          </cell>
          <cell r="J79">
            <v>18.59</v>
          </cell>
          <cell r="K79">
            <v>11.71</v>
          </cell>
          <cell r="L79">
            <v>9.5</v>
          </cell>
          <cell r="M79">
            <v>11.83</v>
          </cell>
          <cell r="N79">
            <v>17.04</v>
          </cell>
          <cell r="O79">
            <v>41.32</v>
          </cell>
          <cell r="P79">
            <v>56.25</v>
          </cell>
          <cell r="Q79">
            <v>57.8</v>
          </cell>
          <cell r="R79">
            <v>65.15</v>
          </cell>
          <cell r="S79">
            <v>76.87</v>
          </cell>
          <cell r="T79">
            <v>82.94</v>
          </cell>
          <cell r="U79">
            <v>84.69</v>
          </cell>
          <cell r="V79">
            <v>85.25</v>
          </cell>
          <cell r="W79">
            <v>54.84</v>
          </cell>
          <cell r="X79">
            <v>52.795</v>
          </cell>
          <cell r="Y79">
            <v>-37.233</v>
          </cell>
          <cell r="Z79">
            <v>58.274</v>
          </cell>
          <cell r="AA79">
            <v>43.051</v>
          </cell>
          <cell r="AB79">
            <v>-27.456</v>
          </cell>
          <cell r="AC79">
            <v>54.004</v>
          </cell>
          <cell r="AD79">
            <v>41.684</v>
          </cell>
          <cell r="AE79">
            <v>-41.718</v>
          </cell>
          <cell r="AF79">
            <v>50.20055324676545</v>
          </cell>
          <cell r="AG79">
            <v>30.074256000000005</v>
          </cell>
          <cell r="AH79">
            <v>29.594533931437507</v>
          </cell>
          <cell r="AI79">
            <v>52.17449825354494</v>
          </cell>
          <cell r="AJ79">
            <v>33.95859076</v>
          </cell>
          <cell r="AK79">
            <v>26.88451002018</v>
          </cell>
          <cell r="AL79">
            <v>33.95859076</v>
          </cell>
          <cell r="AM79">
            <v>0.46164932452666807</v>
          </cell>
          <cell r="AN79">
            <v>0.30047170573732157</v>
          </cell>
          <cell r="AR79">
            <v>34608</v>
          </cell>
        </row>
        <row r="80">
          <cell r="A80">
            <v>4790</v>
          </cell>
          <cell r="B80" t="str">
            <v>CALCOLOR MAG 90</v>
          </cell>
          <cell r="C80">
            <v>45.89</v>
          </cell>
          <cell r="D80">
            <v>62.4</v>
          </cell>
          <cell r="E80">
            <v>67.18</v>
          </cell>
          <cell r="F80">
            <v>65.66</v>
          </cell>
          <cell r="G80">
            <v>55.75</v>
          </cell>
          <cell r="H80">
            <v>39.26</v>
          </cell>
          <cell r="I80">
            <v>23.81</v>
          </cell>
          <cell r="J80">
            <v>12.43</v>
          </cell>
          <cell r="K80">
            <v>6.99</v>
          </cell>
          <cell r="L80">
            <v>5.36</v>
          </cell>
          <cell r="M80">
            <v>7.09</v>
          </cell>
          <cell r="N80">
            <v>11.4</v>
          </cell>
          <cell r="O80">
            <v>34.76</v>
          </cell>
          <cell r="P80">
            <v>51.39</v>
          </cell>
          <cell r="Q80">
            <v>53.26</v>
          </cell>
          <cell r="R80">
            <v>61.41</v>
          </cell>
          <cell r="S80">
            <v>75.03</v>
          </cell>
          <cell r="T80">
            <v>82.12</v>
          </cell>
          <cell r="U80">
            <v>84.27</v>
          </cell>
          <cell r="V80">
            <v>84.94</v>
          </cell>
          <cell r="W80">
            <v>48.953</v>
          </cell>
          <cell r="X80">
            <v>60.125</v>
          </cell>
          <cell r="Y80">
            <v>-41.203</v>
          </cell>
          <cell r="Z80">
            <v>53.028</v>
          </cell>
          <cell r="AA80">
            <v>48.278</v>
          </cell>
          <cell r="AB80">
            <v>-29.76</v>
          </cell>
          <cell r="AC80">
            <v>47.922</v>
          </cell>
          <cell r="AD80">
            <v>47.621</v>
          </cell>
          <cell r="AE80">
            <v>-46.554</v>
          </cell>
          <cell r="AF80">
            <v>43.77440049750479</v>
          </cell>
          <cell r="AG80">
            <v>23.963962090000006</v>
          </cell>
          <cell r="AH80">
            <v>27.192293162955945</v>
          </cell>
          <cell r="AI80">
            <v>46.06604654866336</v>
          </cell>
          <cell r="AJ80">
            <v>28.119687839999997</v>
          </cell>
          <cell r="AK80">
            <v>24.60642587712</v>
          </cell>
          <cell r="AL80">
            <v>28.119687839999997</v>
          </cell>
          <cell r="AM80">
            <v>0.4662925319653965</v>
          </cell>
          <cell r="AN80">
            <v>0.2846348107415488</v>
          </cell>
          <cell r="AR80">
            <v>34608</v>
          </cell>
        </row>
        <row r="81">
          <cell r="A81">
            <v>4815</v>
          </cell>
          <cell r="B81" t="str">
            <v>CC PINK 15</v>
          </cell>
          <cell r="C81">
            <v>66.56</v>
          </cell>
          <cell r="D81">
            <v>71.97</v>
          </cell>
          <cell r="E81">
            <v>72.2</v>
          </cell>
          <cell r="F81">
            <v>69.24</v>
          </cell>
          <cell r="G81">
            <v>66.14</v>
          </cell>
          <cell r="H81">
            <v>65.62</v>
          </cell>
          <cell r="I81">
            <v>66.62</v>
          </cell>
          <cell r="J81">
            <v>61.33</v>
          </cell>
          <cell r="K81">
            <v>56.7</v>
          </cell>
          <cell r="L81">
            <v>55.24</v>
          </cell>
          <cell r="M81">
            <v>58.64</v>
          </cell>
          <cell r="N81">
            <v>64</v>
          </cell>
          <cell r="O81">
            <v>77.59</v>
          </cell>
          <cell r="P81">
            <v>83.09</v>
          </cell>
          <cell r="Q81">
            <v>83.9</v>
          </cell>
          <cell r="R81">
            <v>84.05</v>
          </cell>
          <cell r="S81">
            <v>84.02</v>
          </cell>
          <cell r="T81">
            <v>84.07</v>
          </cell>
          <cell r="U81">
            <v>84.21</v>
          </cell>
          <cell r="V81">
            <v>84.5</v>
          </cell>
          <cell r="W81">
            <v>83.858</v>
          </cell>
          <cell r="X81">
            <v>13.498</v>
          </cell>
          <cell r="Y81">
            <v>-2.192</v>
          </cell>
          <cell r="Z81">
            <v>85.252</v>
          </cell>
          <cell r="AA81">
            <v>14.009</v>
          </cell>
          <cell r="AB81">
            <v>0.573</v>
          </cell>
          <cell r="AC81">
            <v>84.071</v>
          </cell>
          <cell r="AD81">
            <v>10.67</v>
          </cell>
          <cell r="AE81">
            <v>-1.883</v>
          </cell>
          <cell r="AF81">
            <v>83.94690780596147</v>
          </cell>
          <cell r="AG81">
            <v>70.32164164000001</v>
          </cell>
          <cell r="AH81">
            <v>26.70108447927</v>
          </cell>
          <cell r="AI81">
            <v>86.90596783909936</v>
          </cell>
          <cell r="AJ81">
            <v>72.67903503999999</v>
          </cell>
          <cell r="AK81">
            <v>25.385158407813744</v>
          </cell>
          <cell r="AL81">
            <v>72.67903503999999</v>
          </cell>
          <cell r="AM81">
            <v>0.4698377686133751</v>
          </cell>
          <cell r="AN81">
            <v>0.3929230235533245</v>
          </cell>
          <cell r="AR81">
            <v>34712</v>
          </cell>
        </row>
        <row r="82">
          <cell r="A82">
            <v>4830</v>
          </cell>
          <cell r="B82" t="str">
            <v>CC PINK 30</v>
          </cell>
          <cell r="C82">
            <v>61.61</v>
          </cell>
          <cell r="D82">
            <v>68.62</v>
          </cell>
          <cell r="E82">
            <v>65.64</v>
          </cell>
          <cell r="F82">
            <v>57.26</v>
          </cell>
          <cell r="G82">
            <v>50.31</v>
          </cell>
          <cell r="H82">
            <v>49.44</v>
          </cell>
          <cell r="I82">
            <v>51.8</v>
          </cell>
          <cell r="J82">
            <v>43.14</v>
          </cell>
          <cell r="K82">
            <v>36.09</v>
          </cell>
          <cell r="L82">
            <v>33.95</v>
          </cell>
          <cell r="M82">
            <v>38.53</v>
          </cell>
          <cell r="N82">
            <v>46.66</v>
          </cell>
          <cell r="O82">
            <v>70.43</v>
          </cell>
          <cell r="P82">
            <v>81.47</v>
          </cell>
          <cell r="Q82">
            <v>83.16</v>
          </cell>
          <cell r="R82">
            <v>83.41</v>
          </cell>
          <cell r="S82">
            <v>83.38</v>
          </cell>
          <cell r="T82">
            <v>83.46</v>
          </cell>
          <cell r="U82">
            <v>83.59</v>
          </cell>
          <cell r="V82">
            <v>83.65</v>
          </cell>
          <cell r="W82">
            <v>74.539</v>
          </cell>
          <cell r="X82">
            <v>26.588</v>
          </cell>
          <cell r="Y82">
            <v>-3.667</v>
          </cell>
          <cell r="Z82">
            <v>77.391</v>
          </cell>
          <cell r="AA82">
            <v>27.159</v>
          </cell>
          <cell r="AB82">
            <v>1.994</v>
          </cell>
          <cell r="AC82">
            <v>74.861</v>
          </cell>
          <cell r="AD82">
            <v>21.013</v>
          </cell>
          <cell r="AE82">
            <v>-3.163</v>
          </cell>
          <cell r="AF82">
            <v>72.77524812503069</v>
          </cell>
          <cell r="AG82">
            <v>55.56062521</v>
          </cell>
          <cell r="AH82">
            <v>22.282281933287813</v>
          </cell>
          <cell r="AI82">
            <v>78.24598546165097</v>
          </cell>
          <cell r="AJ82">
            <v>59.89366881000001</v>
          </cell>
          <cell r="AK82">
            <v>19.863555355783127</v>
          </cell>
          <cell r="AL82">
            <v>59.89366881000001</v>
          </cell>
          <cell r="AM82">
            <v>0.4952176961857433</v>
          </cell>
          <cell r="AN82">
            <v>0.37906615284099054</v>
          </cell>
          <cell r="AR82">
            <v>34712</v>
          </cell>
        </row>
        <row r="83">
          <cell r="A83">
            <v>4860</v>
          </cell>
          <cell r="B83" t="str">
            <v>CC PINK 60</v>
          </cell>
          <cell r="C83">
            <v>54.69</v>
          </cell>
          <cell r="D83">
            <v>63.2</v>
          </cell>
          <cell r="E83">
            <v>56.88</v>
          </cell>
          <cell r="F83">
            <v>43.37</v>
          </cell>
          <cell r="G83">
            <v>33.68</v>
          </cell>
          <cell r="H83">
            <v>33.19</v>
          </cell>
          <cell r="I83">
            <v>37.13</v>
          </cell>
          <cell r="J83">
            <v>27.17</v>
          </cell>
          <cell r="K83">
            <v>19.93</v>
          </cell>
          <cell r="L83">
            <v>17.84</v>
          </cell>
          <cell r="M83">
            <v>22.13</v>
          </cell>
          <cell r="N83">
            <v>30.8</v>
          </cell>
          <cell r="O83">
            <v>62.33</v>
          </cell>
          <cell r="P83">
            <v>80.02</v>
          </cell>
          <cell r="Q83">
            <v>82.95</v>
          </cell>
          <cell r="R83">
            <v>83.39</v>
          </cell>
          <cell r="S83">
            <v>83.41</v>
          </cell>
          <cell r="T83">
            <v>83.49</v>
          </cell>
          <cell r="U83">
            <v>83.38</v>
          </cell>
          <cell r="V83">
            <v>83.37</v>
          </cell>
          <cell r="W83">
            <v>64.788</v>
          </cell>
          <cell r="X83">
            <v>40.213</v>
          </cell>
          <cell r="Y83">
            <v>-2.03</v>
          </cell>
          <cell r="Z83">
            <v>69.455</v>
          </cell>
          <cell r="AA83">
            <v>40.664</v>
          </cell>
          <cell r="AB83">
            <v>7.025</v>
          </cell>
          <cell r="AC83">
            <v>65.146</v>
          </cell>
          <cell r="AD83">
            <v>31.749</v>
          </cell>
          <cell r="AE83">
            <v>-1.269</v>
          </cell>
          <cell r="AF83">
            <v>61.551424141383976</v>
          </cell>
          <cell r="AG83">
            <v>41.97484944</v>
          </cell>
          <cell r="AH83">
            <v>16.1396431431075</v>
          </cell>
          <cell r="AI83">
            <v>69.73114178343677</v>
          </cell>
          <cell r="AJ83">
            <v>48.23997025</v>
          </cell>
          <cell r="AK83">
            <v>12.63222481938281</v>
          </cell>
          <cell r="AL83">
            <v>48.23997025</v>
          </cell>
          <cell r="AM83">
            <v>0.5339154685000022</v>
          </cell>
          <cell r="AN83">
            <v>0.36936246356678404</v>
          </cell>
          <cell r="AR83">
            <v>34712</v>
          </cell>
        </row>
        <row r="84">
          <cell r="A84">
            <v>4890</v>
          </cell>
          <cell r="B84" t="str">
            <v>CC PINK 90</v>
          </cell>
          <cell r="C84">
            <v>46.56</v>
          </cell>
          <cell r="D84">
            <v>56.04</v>
          </cell>
          <cell r="E84">
            <v>45.42</v>
          </cell>
          <cell r="F84">
            <v>28.04</v>
          </cell>
          <cell r="G84">
            <v>18.16</v>
          </cell>
          <cell r="H84">
            <v>18.45</v>
          </cell>
          <cell r="I84">
            <v>23.23</v>
          </cell>
          <cell r="J84">
            <v>14.35</v>
          </cell>
          <cell r="K84">
            <v>8.86</v>
          </cell>
          <cell r="L84">
            <v>7.43</v>
          </cell>
          <cell r="M84">
            <v>10.41</v>
          </cell>
          <cell r="N84">
            <v>17.69</v>
          </cell>
          <cell r="O84">
            <v>52.59</v>
          </cell>
          <cell r="P84">
            <v>77.16</v>
          </cell>
          <cell r="Q84">
            <v>81.66</v>
          </cell>
          <cell r="R84">
            <v>82.35</v>
          </cell>
          <cell r="S84">
            <v>82.39</v>
          </cell>
          <cell r="T84">
            <v>82.43</v>
          </cell>
          <cell r="U84">
            <v>82.62</v>
          </cell>
          <cell r="V84">
            <v>82.93</v>
          </cell>
          <cell r="W84">
            <v>55.037</v>
          </cell>
          <cell r="X84">
            <v>52.688</v>
          </cell>
          <cell r="Y84">
            <v>4.58</v>
          </cell>
          <cell r="Z84">
            <v>61.749</v>
          </cell>
          <cell r="AA84">
            <v>52.534</v>
          </cell>
          <cell r="AB84">
            <v>17.254</v>
          </cell>
          <cell r="AC84">
            <v>55.324</v>
          </cell>
          <cell r="AD84">
            <v>41.523</v>
          </cell>
          <cell r="AE84">
            <v>5.665</v>
          </cell>
          <cell r="AF84">
            <v>50.465044406876025</v>
          </cell>
          <cell r="AG84">
            <v>30.290713689999997</v>
          </cell>
          <cell r="AH84">
            <v>8.434736919138748</v>
          </cell>
          <cell r="AI84">
            <v>61.11508731611367</v>
          </cell>
          <cell r="AJ84">
            <v>38.12939001</v>
          </cell>
          <cell r="AK84">
            <v>3.691565050820623</v>
          </cell>
          <cell r="AL84">
            <v>38.12939001</v>
          </cell>
          <cell r="AM84">
            <v>0.5937190308164424</v>
          </cell>
          <cell r="AN84">
            <v>0.37041826292851493</v>
          </cell>
          <cell r="AR84">
            <v>34712</v>
          </cell>
        </row>
        <row r="85">
          <cell r="A85">
            <v>4915</v>
          </cell>
          <cell r="B85" t="str">
            <v>CC LAVENDER 15</v>
          </cell>
          <cell r="C85">
            <v>63.76</v>
          </cell>
          <cell r="D85">
            <v>69.84</v>
          </cell>
          <cell r="E85">
            <v>73.91</v>
          </cell>
          <cell r="F85">
            <v>75.48</v>
          </cell>
          <cell r="G85">
            <v>73.63</v>
          </cell>
          <cell r="H85">
            <v>69.07</v>
          </cell>
          <cell r="I85">
            <v>62.58</v>
          </cell>
          <cell r="J85">
            <v>56.45</v>
          </cell>
          <cell r="K85">
            <v>49.17</v>
          </cell>
          <cell r="L85">
            <v>49.38</v>
          </cell>
          <cell r="M85">
            <v>46.06</v>
          </cell>
          <cell r="N85">
            <v>51.33</v>
          </cell>
          <cell r="O85">
            <v>55.62</v>
          </cell>
          <cell r="P85">
            <v>55.68</v>
          </cell>
          <cell r="Q85">
            <v>53.22</v>
          </cell>
          <cell r="R85">
            <v>64.1</v>
          </cell>
          <cell r="S85">
            <v>78.82</v>
          </cell>
          <cell r="T85">
            <v>83.18</v>
          </cell>
          <cell r="U85">
            <v>84.09</v>
          </cell>
          <cell r="V85">
            <v>84.41</v>
          </cell>
          <cell r="W85">
            <v>77.585</v>
          </cell>
          <cell r="X85">
            <v>9.354</v>
          </cell>
          <cell r="Y85">
            <v>-16.082</v>
          </cell>
          <cell r="Z85">
            <v>77.431</v>
          </cell>
          <cell r="AA85">
            <v>5.883</v>
          </cell>
          <cell r="AB85">
            <v>-15.155</v>
          </cell>
          <cell r="AC85">
            <v>77.029</v>
          </cell>
          <cell r="AD85">
            <v>7.36</v>
          </cell>
          <cell r="AE85">
            <v>-17.911</v>
          </cell>
          <cell r="AF85">
            <v>70.4152543531307</v>
          </cell>
          <cell r="AG85">
            <v>60.194322249999985</v>
          </cell>
          <cell r="AH85">
            <v>32.950257610265616</v>
          </cell>
          <cell r="AI85">
            <v>68.55066285034324</v>
          </cell>
          <cell r="AJ85">
            <v>59.95559761</v>
          </cell>
          <cell r="AK85">
            <v>32.17795060601906</v>
          </cell>
          <cell r="AL85">
            <v>59.95559761</v>
          </cell>
          <cell r="AM85">
            <v>0.4266172911166234</v>
          </cell>
          <cell r="AN85">
            <v>0.37312687545410694</v>
          </cell>
          <cell r="AR85">
            <v>34711</v>
          </cell>
        </row>
        <row r="86">
          <cell r="A86">
            <v>4930</v>
          </cell>
          <cell r="B86" t="str">
            <v>CC LAVENDER 30</v>
          </cell>
          <cell r="C86">
            <v>59.5</v>
          </cell>
          <cell r="D86">
            <v>67.08</v>
          </cell>
          <cell r="E86">
            <v>72</v>
          </cell>
          <cell r="F86">
            <v>72.88</v>
          </cell>
          <cell r="G86">
            <v>68.78</v>
          </cell>
          <cell r="H86">
            <v>60.63</v>
          </cell>
          <cell r="I86">
            <v>50.17</v>
          </cell>
          <cell r="J86">
            <v>41.57</v>
          </cell>
          <cell r="K86">
            <v>32.33</v>
          </cell>
          <cell r="L86">
            <v>32.77</v>
          </cell>
          <cell r="M86">
            <v>29.48</v>
          </cell>
          <cell r="N86">
            <v>36.95</v>
          </cell>
          <cell r="O86">
            <v>43.36</v>
          </cell>
          <cell r="P86">
            <v>43.64</v>
          </cell>
          <cell r="Q86">
            <v>40.79</v>
          </cell>
          <cell r="R86">
            <v>54.94</v>
          </cell>
          <cell r="S86">
            <v>75.63</v>
          </cell>
          <cell r="T86">
            <v>82.32</v>
          </cell>
          <cell r="U86">
            <v>83.47</v>
          </cell>
          <cell r="V86">
            <v>83.64</v>
          </cell>
          <cell r="W86">
            <v>67.919</v>
          </cell>
          <cell r="X86">
            <v>18.359</v>
          </cell>
          <cell r="Y86">
            <v>-26.324</v>
          </cell>
          <cell r="Z86">
            <v>67.917</v>
          </cell>
          <cell r="AA86">
            <v>11.909</v>
          </cell>
          <cell r="AB86">
            <v>-24.213</v>
          </cell>
          <cell r="AC86">
            <v>67.174</v>
          </cell>
          <cell r="AD86">
            <v>14.342</v>
          </cell>
          <cell r="AE86">
            <v>-29.194</v>
          </cell>
          <cell r="AF86">
            <v>58.059171015773465</v>
          </cell>
          <cell r="AG86">
            <v>46.129905609999994</v>
          </cell>
          <cell r="AH86">
            <v>32.951222154198746</v>
          </cell>
          <cell r="AI86">
            <v>55.45809473423635</v>
          </cell>
          <cell r="AJ86">
            <v>46.12718889</v>
          </cell>
          <cell r="AK86">
            <v>31.62245057527781</v>
          </cell>
          <cell r="AL86">
            <v>46.12718889</v>
          </cell>
          <cell r="AM86">
            <v>0.41632788867328857</v>
          </cell>
          <cell r="AN86">
            <v>0.3462801102893336</v>
          </cell>
          <cell r="AR86">
            <v>34711</v>
          </cell>
        </row>
        <row r="87">
          <cell r="A87">
            <v>4960</v>
          </cell>
          <cell r="B87" t="str">
            <v>CC LAVENDER 60</v>
          </cell>
          <cell r="C87">
            <v>50.39</v>
          </cell>
          <cell r="D87">
            <v>60.5</v>
          </cell>
          <cell r="E87">
            <v>67.35</v>
          </cell>
          <cell r="F87">
            <v>67.27</v>
          </cell>
          <cell r="G87">
            <v>58.82</v>
          </cell>
          <cell r="H87">
            <v>44.91</v>
          </cell>
          <cell r="I87">
            <v>30.33</v>
          </cell>
          <cell r="J87">
            <v>20.51</v>
          </cell>
          <cell r="K87">
            <v>12.28</v>
          </cell>
          <cell r="L87">
            <v>12.64</v>
          </cell>
          <cell r="M87">
            <v>10.4</v>
          </cell>
          <cell r="N87">
            <v>16.83</v>
          </cell>
          <cell r="O87">
            <v>23.54</v>
          </cell>
          <cell r="P87">
            <v>24.09</v>
          </cell>
          <cell r="Q87">
            <v>21.26</v>
          </cell>
          <cell r="R87">
            <v>37.6</v>
          </cell>
          <cell r="S87">
            <v>68.08</v>
          </cell>
          <cell r="T87">
            <v>80.01</v>
          </cell>
          <cell r="U87">
            <v>82.62</v>
          </cell>
          <cell r="V87">
            <v>83.35</v>
          </cell>
          <cell r="W87">
            <v>49.831</v>
          </cell>
          <cell r="X87">
            <v>34.587</v>
          </cell>
          <cell r="Y87">
            <v>-44.542</v>
          </cell>
          <cell r="Z87">
            <v>49.79</v>
          </cell>
          <cell r="AA87">
            <v>21.249</v>
          </cell>
          <cell r="AB87">
            <v>-40.925</v>
          </cell>
          <cell r="AC87">
            <v>48.549</v>
          </cell>
          <cell r="AD87">
            <v>26.98</v>
          </cell>
          <cell r="AE87">
            <v>-49.684</v>
          </cell>
          <cell r="AF87">
            <v>37.4931800272832</v>
          </cell>
          <cell r="AG87">
            <v>24.831285610000005</v>
          </cell>
          <cell r="AH87">
            <v>29.375907162245632</v>
          </cell>
          <cell r="AI87">
            <v>33.50157408190368</v>
          </cell>
          <cell r="AJ87">
            <v>24.790441</v>
          </cell>
          <cell r="AK87">
            <v>27.67723664854687</v>
          </cell>
          <cell r="AL87">
            <v>24.790441</v>
          </cell>
          <cell r="AM87">
            <v>0.38969251688900447</v>
          </cell>
          <cell r="AN87">
            <v>0.28836404296885554</v>
          </cell>
          <cell r="AR87">
            <v>34711</v>
          </cell>
        </row>
        <row r="88">
          <cell r="A88">
            <v>4990</v>
          </cell>
          <cell r="B88" t="str">
            <v>CC LAVENDER 90</v>
          </cell>
          <cell r="C88">
            <v>37.08</v>
          </cell>
          <cell r="D88">
            <v>48.26</v>
          </cell>
          <cell r="E88">
            <v>57.45</v>
          </cell>
          <cell r="F88">
            <v>58.49</v>
          </cell>
          <cell r="G88">
            <v>49.37</v>
          </cell>
          <cell r="H88">
            <v>34.27</v>
          </cell>
          <cell r="I88">
            <v>19.84</v>
          </cell>
          <cell r="J88">
            <v>11.24</v>
          </cell>
          <cell r="K88">
            <v>5.39</v>
          </cell>
          <cell r="L88">
            <v>5.38</v>
          </cell>
          <cell r="M88">
            <v>3.97</v>
          </cell>
          <cell r="N88">
            <v>7.62</v>
          </cell>
          <cell r="O88">
            <v>11.57</v>
          </cell>
          <cell r="P88">
            <v>11.77</v>
          </cell>
          <cell r="Q88">
            <v>10.87</v>
          </cell>
          <cell r="R88">
            <v>20.66</v>
          </cell>
          <cell r="S88">
            <v>47.61</v>
          </cell>
          <cell r="T88">
            <v>69.3</v>
          </cell>
          <cell r="U88">
            <v>78.11</v>
          </cell>
          <cell r="V88">
            <v>81.05</v>
          </cell>
          <cell r="W88">
            <v>36.951</v>
          </cell>
          <cell r="X88">
            <v>42.017</v>
          </cell>
          <cell r="Y88">
            <v>-55.424</v>
          </cell>
          <cell r="Z88">
            <v>35.981</v>
          </cell>
          <cell r="AA88">
            <v>22.815</v>
          </cell>
          <cell r="AB88">
            <v>-52.759</v>
          </cell>
          <cell r="AC88">
            <v>34.944</v>
          </cell>
          <cell r="AD88">
            <v>33.423</v>
          </cell>
          <cell r="AE88">
            <v>-62.47</v>
          </cell>
          <cell r="AF88">
            <v>24.20320662782069</v>
          </cell>
          <cell r="AG88">
            <v>13.65376401</v>
          </cell>
          <cell r="AH88">
            <v>23.813655960555</v>
          </cell>
          <cell r="AI88">
            <v>19.08720653740998</v>
          </cell>
          <cell r="AJ88">
            <v>12.946323610000002</v>
          </cell>
          <cell r="AK88">
            <v>22.17672328644094</v>
          </cell>
          <cell r="AL88">
            <v>12.946323610000002</v>
          </cell>
          <cell r="AM88">
            <v>0.35209587353618993</v>
          </cell>
          <cell r="AN88">
            <v>0.23881688038587603</v>
          </cell>
          <cell r="AR88">
            <v>34711</v>
          </cell>
        </row>
        <row r="89">
          <cell r="A89">
            <v>7300</v>
          </cell>
          <cell r="B89" t="str">
            <v>POLARIZING FILTER</v>
          </cell>
          <cell r="C89">
            <v>28.51</v>
          </cell>
          <cell r="D89">
            <v>30.39</v>
          </cell>
          <cell r="E89">
            <v>34.2</v>
          </cell>
          <cell r="F89">
            <v>36.83</v>
          </cell>
          <cell r="G89">
            <v>38.3</v>
          </cell>
          <cell r="H89">
            <v>39.64</v>
          </cell>
          <cell r="I89">
            <v>40.75</v>
          </cell>
          <cell r="J89">
            <v>41.53</v>
          </cell>
          <cell r="K89">
            <v>41.64</v>
          </cell>
          <cell r="L89">
            <v>41.19</v>
          </cell>
          <cell r="M89">
            <v>40.79</v>
          </cell>
          <cell r="N89">
            <v>40.29</v>
          </cell>
          <cell r="O89">
            <v>40.08</v>
          </cell>
          <cell r="P89">
            <v>40.33</v>
          </cell>
          <cell r="Q89">
            <v>41.75</v>
          </cell>
          <cell r="R89">
            <v>43.33</v>
          </cell>
          <cell r="S89">
            <v>44.45</v>
          </cell>
          <cell r="T89">
            <v>47.8</v>
          </cell>
          <cell r="U89">
            <v>49.92</v>
          </cell>
          <cell r="V89">
            <v>51.19</v>
          </cell>
          <cell r="W89">
            <v>70.074</v>
          </cell>
          <cell r="X89">
            <v>-1.656</v>
          </cell>
          <cell r="Y89">
            <v>2.269</v>
          </cell>
          <cell r="Z89">
            <v>70.057</v>
          </cell>
          <cell r="AA89">
            <v>-0.489</v>
          </cell>
          <cell r="AB89">
            <v>1.834</v>
          </cell>
          <cell r="AC89">
            <v>69.949</v>
          </cell>
          <cell r="AD89">
            <v>-1.274</v>
          </cell>
          <cell r="AE89">
            <v>2.344</v>
          </cell>
          <cell r="AF89">
            <v>53.24237163589287</v>
          </cell>
          <cell r="AG89">
            <v>49.10365476</v>
          </cell>
          <cell r="AH89">
            <v>15.984376465539373</v>
          </cell>
          <cell r="AI89">
            <v>53.70121899830318</v>
          </cell>
          <cell r="AJ89">
            <v>49.07983249</v>
          </cell>
          <cell r="AK89">
            <v>16.258394688241875</v>
          </cell>
          <cell r="AL89">
            <v>49.07983249</v>
          </cell>
          <cell r="AM89">
            <v>0.45112121001184735</v>
          </cell>
          <cell r="AN89">
            <v>0.4122988981082008</v>
          </cell>
          <cell r="AR89">
            <v>35151</v>
          </cell>
        </row>
        <row r="90">
          <cell r="B90" t="str">
            <v>CALCOLOR 7 1/2 CYAN</v>
          </cell>
          <cell r="C90">
            <v>66.86</v>
          </cell>
          <cell r="D90">
            <v>72.21</v>
          </cell>
          <cell r="E90">
            <v>75.95</v>
          </cell>
          <cell r="F90">
            <v>78.16</v>
          </cell>
          <cell r="G90">
            <v>79.24</v>
          </cell>
          <cell r="H90">
            <v>80.96</v>
          </cell>
          <cell r="I90">
            <v>82.98</v>
          </cell>
          <cell r="J90">
            <v>82.88</v>
          </cell>
          <cell r="K90">
            <v>82.89</v>
          </cell>
          <cell r="L90">
            <v>82.82</v>
          </cell>
          <cell r="M90">
            <v>80.41</v>
          </cell>
          <cell r="N90">
            <v>78.15</v>
          </cell>
          <cell r="O90">
            <v>74.98</v>
          </cell>
          <cell r="P90">
            <v>70.55</v>
          </cell>
          <cell r="Q90">
            <v>66.52</v>
          </cell>
          <cell r="R90">
            <v>63.79</v>
          </cell>
          <cell r="S90">
            <v>61.92</v>
          </cell>
          <cell r="T90">
            <v>64.83</v>
          </cell>
          <cell r="U90">
            <v>74.44</v>
          </cell>
          <cell r="V90">
            <v>82.47</v>
          </cell>
          <cell r="W90">
            <v>91.46</v>
          </cell>
          <cell r="X90">
            <v>-6.054</v>
          </cell>
          <cell r="Y90">
            <v>-0.659</v>
          </cell>
          <cell r="Z90">
            <v>90.711</v>
          </cell>
          <cell r="AA90">
            <v>-6.694</v>
          </cell>
          <cell r="AB90">
            <v>-2.243</v>
          </cell>
          <cell r="AC90">
            <v>91.249</v>
          </cell>
          <cell r="AD90">
            <v>-4.24</v>
          </cell>
          <cell r="AE90">
            <v>-0.774</v>
          </cell>
          <cell r="AF90">
            <v>88.58841829858831</v>
          </cell>
          <cell r="AG90">
            <v>83.64931599999998</v>
          </cell>
          <cell r="AH90">
            <v>30.295320009093743</v>
          </cell>
          <cell r="AI90">
            <v>86.77243539527367</v>
          </cell>
          <cell r="AJ90">
            <v>82.28485521</v>
          </cell>
          <cell r="AK90">
            <v>31.135904745944064</v>
          </cell>
          <cell r="AL90">
            <v>82.28485521</v>
          </cell>
          <cell r="AM90">
            <v>0.43344348064898325</v>
          </cell>
          <cell r="AN90">
            <v>0.4110272332965161</v>
          </cell>
          <cell r="AR90">
            <v>34978</v>
          </cell>
        </row>
        <row r="91">
          <cell r="B91" t="str">
            <v>RYU B-1</v>
          </cell>
          <cell r="C91">
            <v>70.86</v>
          </cell>
          <cell r="D91">
            <v>74.89</v>
          </cell>
          <cell r="E91">
            <v>77.63</v>
          </cell>
          <cell r="F91">
            <v>80.13</v>
          </cell>
          <cell r="G91">
            <v>80.84</v>
          </cell>
          <cell r="H91">
            <v>79.93</v>
          </cell>
          <cell r="I91">
            <v>78.42</v>
          </cell>
          <cell r="J91">
            <v>76.78</v>
          </cell>
          <cell r="K91">
            <v>74.55</v>
          </cell>
          <cell r="L91">
            <v>74.61</v>
          </cell>
          <cell r="M91">
            <v>72.64</v>
          </cell>
          <cell r="N91">
            <v>73.56</v>
          </cell>
          <cell r="O91">
            <v>72.5</v>
          </cell>
          <cell r="P91">
            <v>70.3</v>
          </cell>
          <cell r="Q91">
            <v>69.08</v>
          </cell>
          <cell r="R91">
            <v>68.03</v>
          </cell>
          <cell r="S91">
            <v>71</v>
          </cell>
          <cell r="T91">
            <v>77.67</v>
          </cell>
          <cell r="U91">
            <v>82.98</v>
          </cell>
          <cell r="V91">
            <v>85.56</v>
          </cell>
          <cell r="W91">
            <v>88.943</v>
          </cell>
          <cell r="X91">
            <v>-0.648</v>
          </cell>
          <cell r="Y91">
            <v>-4.586</v>
          </cell>
          <cell r="Z91">
            <v>88.53</v>
          </cell>
          <cell r="AA91">
            <v>-1.93</v>
          </cell>
          <cell r="AB91">
            <v>-5.093</v>
          </cell>
          <cell r="AC91">
            <v>88.733</v>
          </cell>
          <cell r="AD91">
            <v>-0.295</v>
          </cell>
          <cell r="AE91">
            <v>-5.133</v>
          </cell>
          <cell r="AF91">
            <v>86.54314931916224</v>
          </cell>
          <cell r="AG91">
            <v>79.10857249</v>
          </cell>
          <cell r="AH91">
            <v>31.89929071261687</v>
          </cell>
          <cell r="AI91">
            <v>85.06665532220539</v>
          </cell>
          <cell r="AJ91">
            <v>78.375609</v>
          </cell>
          <cell r="AK91">
            <v>32.03672195770312</v>
          </cell>
          <cell r="AL91">
            <v>78.375609</v>
          </cell>
          <cell r="AM91">
            <v>0.4351703318145793</v>
          </cell>
          <cell r="AN91">
            <v>0.40094135176132484</v>
          </cell>
          <cell r="AR91">
            <v>34611</v>
          </cell>
        </row>
        <row r="92">
          <cell r="B92" t="str">
            <v>RYU B-3</v>
          </cell>
          <cell r="C92">
            <v>54.85</v>
          </cell>
          <cell r="D92">
            <v>61.5</v>
          </cell>
          <cell r="E92">
            <v>66.43</v>
          </cell>
          <cell r="F92">
            <v>72.49</v>
          </cell>
          <cell r="G92">
            <v>72.29</v>
          </cell>
          <cell r="H92">
            <v>67.66</v>
          </cell>
          <cell r="I92">
            <v>61.27</v>
          </cell>
          <cell r="J92">
            <v>54.94</v>
          </cell>
          <cell r="K92">
            <v>47.77</v>
          </cell>
          <cell r="L92">
            <v>47.92</v>
          </cell>
          <cell r="M92">
            <v>42.62</v>
          </cell>
          <cell r="N92">
            <v>45.33</v>
          </cell>
          <cell r="O92">
            <v>42.77</v>
          </cell>
          <cell r="P92">
            <v>37.72</v>
          </cell>
          <cell r="Q92">
            <v>34.96</v>
          </cell>
          <cell r="R92">
            <v>32.5</v>
          </cell>
          <cell r="S92">
            <v>38.87</v>
          </cell>
          <cell r="T92">
            <v>55.81</v>
          </cell>
          <cell r="U92">
            <v>72.49</v>
          </cell>
          <cell r="V92">
            <v>81.39</v>
          </cell>
          <cell r="W92">
            <v>74.287</v>
          </cell>
          <cell r="X92">
            <v>0.53</v>
          </cell>
          <cell r="Y92">
            <v>-20.335</v>
          </cell>
          <cell r="Z92">
            <v>72.666</v>
          </cell>
          <cell r="AA92">
            <v>-5.963</v>
          </cell>
          <cell r="AB92">
            <v>-22.004</v>
          </cell>
          <cell r="AC92">
            <v>73.374</v>
          </cell>
          <cell r="AD92">
            <v>0.988</v>
          </cell>
          <cell r="AE92">
            <v>-22.836</v>
          </cell>
          <cell r="AF92">
            <v>60.843816784939754</v>
          </cell>
          <cell r="AG92">
            <v>55.185583690000016</v>
          </cell>
          <cell r="AH92">
            <v>33.60356860980282</v>
          </cell>
          <cell r="AI92">
            <v>55.42439483556419</v>
          </cell>
          <cell r="AJ92">
            <v>52.803475559999995</v>
          </cell>
          <cell r="AK92">
            <v>33.574346943142494</v>
          </cell>
          <cell r="AL92">
            <v>52.803475559999995</v>
          </cell>
          <cell r="AM92">
            <v>0.39085703930269505</v>
          </cell>
          <cell r="AN92">
            <v>0.3723741176336784</v>
          </cell>
          <cell r="AR92">
            <v>34611</v>
          </cell>
        </row>
        <row r="93">
          <cell r="B93" t="str">
            <v>RYU B-6</v>
          </cell>
          <cell r="C93">
            <v>42.97</v>
          </cell>
          <cell r="D93">
            <v>51.07</v>
          </cell>
          <cell r="E93">
            <v>57.51</v>
          </cell>
          <cell r="F93">
            <v>66.15</v>
          </cell>
          <cell r="G93">
            <v>65.6</v>
          </cell>
          <cell r="H93">
            <v>57.93</v>
          </cell>
          <cell r="I93">
            <v>48.08</v>
          </cell>
          <cell r="J93">
            <v>39.8</v>
          </cell>
          <cell r="K93">
            <v>31.01</v>
          </cell>
          <cell r="L93">
            <v>30.55</v>
          </cell>
          <cell r="M93">
            <v>24.94</v>
          </cell>
          <cell r="N93">
            <v>27.14</v>
          </cell>
          <cell r="O93">
            <v>23.96</v>
          </cell>
          <cell r="P93">
            <v>19</v>
          </cell>
          <cell r="Q93">
            <v>16.7</v>
          </cell>
          <cell r="R93">
            <v>14.67</v>
          </cell>
          <cell r="S93">
            <v>20.22</v>
          </cell>
          <cell r="T93">
            <v>39.21</v>
          </cell>
          <cell r="U93">
            <v>62.8</v>
          </cell>
          <cell r="V93">
            <v>77.31</v>
          </cell>
          <cell r="W93">
            <v>61.825</v>
          </cell>
          <cell r="X93">
            <v>2.963</v>
          </cell>
          <cell r="Y93">
            <v>-33.639</v>
          </cell>
          <cell r="Z93">
            <v>59.018</v>
          </cell>
          <cell r="AA93">
            <v>-9.361</v>
          </cell>
          <cell r="AB93">
            <v>-36.592</v>
          </cell>
          <cell r="AC93">
            <v>60.136</v>
          </cell>
          <cell r="AD93">
            <v>2.986</v>
          </cell>
          <cell r="AE93">
            <v>-38.169</v>
          </cell>
          <cell r="AF93">
            <v>43.06702228565201</v>
          </cell>
          <cell r="AG93">
            <v>38.22330625000001</v>
          </cell>
          <cell r="AH93">
            <v>32.84214664042969</v>
          </cell>
          <cell r="AI93">
            <v>34.97883126985809</v>
          </cell>
          <cell r="AJ93">
            <v>34.83124324</v>
          </cell>
          <cell r="AK93">
            <v>32.37555531057</v>
          </cell>
          <cell r="AL93">
            <v>34.83124324</v>
          </cell>
          <cell r="AM93">
            <v>0.3423067542014153</v>
          </cell>
          <cell r="AN93">
            <v>0.3408624412376703</v>
          </cell>
          <cell r="AR93">
            <v>34611</v>
          </cell>
        </row>
        <row r="94">
          <cell r="B94" t="str">
            <v>RYU-B5</v>
          </cell>
          <cell r="C94">
            <v>46.85</v>
          </cell>
          <cell r="D94">
            <v>55.35</v>
          </cell>
          <cell r="E94">
            <v>61.85</v>
          </cell>
          <cell r="F94">
            <v>69.83</v>
          </cell>
          <cell r="G94">
            <v>68.61</v>
          </cell>
          <cell r="H94">
            <v>59.95</v>
          </cell>
          <cell r="I94">
            <v>48.69</v>
          </cell>
          <cell r="J94">
            <v>39.96</v>
          </cell>
          <cell r="K94">
            <v>30.59</v>
          </cell>
          <cell r="L94">
            <v>30.08</v>
          </cell>
          <cell r="M94">
            <v>24.6</v>
          </cell>
          <cell r="N94">
            <v>27.69</v>
          </cell>
          <cell r="O94">
            <v>25.11</v>
          </cell>
          <cell r="P94">
            <v>20.8</v>
          </cell>
          <cell r="Q94">
            <v>18.26</v>
          </cell>
          <cell r="R94">
            <v>17.46</v>
          </cell>
          <cell r="S94">
            <v>25.32</v>
          </cell>
          <cell r="T94">
            <v>45.55</v>
          </cell>
          <cell r="U94">
            <v>67.88</v>
          </cell>
          <cell r="V94">
            <v>80.52</v>
          </cell>
          <cell r="W94">
            <v>62.104</v>
          </cell>
          <cell r="X94">
            <v>5.915</v>
          </cell>
          <cell r="Y94">
            <v>-35.303</v>
          </cell>
          <cell r="Z94">
            <v>59.475</v>
          </cell>
          <cell r="AA94">
            <v>-6.606</v>
          </cell>
          <cell r="AB94">
            <v>-37.739</v>
          </cell>
          <cell r="AC94">
            <v>60.426</v>
          </cell>
          <cell r="AD94">
            <v>5.241</v>
          </cell>
          <cell r="AE94">
            <v>-39.958</v>
          </cell>
          <cell r="AF94">
            <v>44.53889130325975</v>
          </cell>
          <cell r="AG94">
            <v>38.56906816</v>
          </cell>
          <cell r="AH94">
            <v>34.008664291192495</v>
          </cell>
          <cell r="AI94">
            <v>36.51991374631345</v>
          </cell>
          <cell r="AJ94">
            <v>35.37275625</v>
          </cell>
          <cell r="AK94">
            <v>33.354425195507815</v>
          </cell>
          <cell r="AL94">
            <v>35.37275625</v>
          </cell>
          <cell r="AM94">
            <v>0.3469921300892246</v>
          </cell>
          <cell r="AN94">
            <v>0.3360924706333255</v>
          </cell>
          <cell r="AR94">
            <v>34256</v>
          </cell>
        </row>
        <row r="95">
          <cell r="B95" t="str">
            <v>SPECTRUM#614</v>
          </cell>
          <cell r="C95">
            <v>2.94</v>
          </cell>
          <cell r="D95">
            <v>6.95</v>
          </cell>
          <cell r="E95">
            <v>41.77</v>
          </cell>
          <cell r="F95">
            <v>72.28</v>
          </cell>
          <cell r="G95">
            <v>76.44</v>
          </cell>
          <cell r="H95">
            <v>75.8</v>
          </cell>
          <cell r="I95">
            <v>74.17</v>
          </cell>
          <cell r="J95">
            <v>71.44</v>
          </cell>
          <cell r="K95">
            <v>69.11</v>
          </cell>
          <cell r="L95">
            <v>68.36</v>
          </cell>
          <cell r="M95">
            <v>69.59</v>
          </cell>
          <cell r="N95">
            <v>71.78</v>
          </cell>
          <cell r="O95">
            <v>77.93</v>
          </cell>
          <cell r="P95">
            <v>80.38</v>
          </cell>
          <cell r="Q95">
            <v>80.5</v>
          </cell>
          <cell r="R95">
            <v>81.91</v>
          </cell>
          <cell r="S95">
            <v>83.72</v>
          </cell>
          <cell r="T95">
            <v>84.42</v>
          </cell>
          <cell r="U95">
            <v>84.72</v>
          </cell>
          <cell r="V95">
            <v>85.03</v>
          </cell>
          <cell r="W95">
            <v>88.047</v>
          </cell>
          <cell r="X95">
            <v>5.647</v>
          </cell>
          <cell r="Y95">
            <v>-2.022</v>
          </cell>
          <cell r="Z95">
            <v>88.553</v>
          </cell>
          <cell r="AA95">
            <v>5.882</v>
          </cell>
          <cell r="AB95">
            <v>-1.172</v>
          </cell>
          <cell r="AC95">
            <v>88.062</v>
          </cell>
          <cell r="AD95">
            <v>4.558</v>
          </cell>
          <cell r="AE95">
            <v>-2.378</v>
          </cell>
          <cell r="AF95">
            <v>88.09180381187842</v>
          </cell>
          <cell r="AG95">
            <v>77.52274209</v>
          </cell>
          <cell r="AH95">
            <v>29.207512744948122</v>
          </cell>
          <cell r="AI95">
            <v>89.21359578586578</v>
          </cell>
          <cell r="AJ95">
            <v>78.41633809</v>
          </cell>
          <cell r="AK95">
            <v>28.837822077401245</v>
          </cell>
          <cell r="AL95">
            <v>78.41633809</v>
          </cell>
          <cell r="AM95">
            <v>0.45408772219644344</v>
          </cell>
          <cell r="AN95">
            <v>0.39913082790365134</v>
          </cell>
          <cell r="AR95">
            <v>34611</v>
          </cell>
        </row>
        <row r="96">
          <cell r="B96" t="str">
            <v>SPECTRUM#674</v>
          </cell>
          <cell r="C96">
            <v>2.44</v>
          </cell>
          <cell r="D96">
            <v>4.44</v>
          </cell>
          <cell r="E96">
            <v>35.33</v>
          </cell>
          <cell r="F96">
            <v>70.13</v>
          </cell>
          <cell r="G96">
            <v>76.06</v>
          </cell>
          <cell r="H96">
            <v>76.52</v>
          </cell>
          <cell r="I96">
            <v>76.47</v>
          </cell>
          <cell r="J96">
            <v>75.29</v>
          </cell>
          <cell r="K96">
            <v>74.47</v>
          </cell>
          <cell r="L96">
            <v>74.63</v>
          </cell>
          <cell r="M96">
            <v>75.01</v>
          </cell>
          <cell r="N96">
            <v>76.43</v>
          </cell>
          <cell r="O96">
            <v>79.72</v>
          </cell>
          <cell r="P96">
            <v>80.99</v>
          </cell>
          <cell r="Q96">
            <v>81.06</v>
          </cell>
          <cell r="R96">
            <v>81.81</v>
          </cell>
          <cell r="S96">
            <v>82.86</v>
          </cell>
          <cell r="T96">
            <v>83.29</v>
          </cell>
          <cell r="U96">
            <v>83.55</v>
          </cell>
          <cell r="V96">
            <v>83.92</v>
          </cell>
          <cell r="W96">
            <v>89.981</v>
          </cell>
          <cell r="X96">
            <v>2.27</v>
          </cell>
          <cell r="Y96">
            <v>1.093</v>
          </cell>
          <cell r="Z96">
            <v>90.321</v>
          </cell>
          <cell r="AA96">
            <v>3.075</v>
          </cell>
          <cell r="AB96">
            <v>1.306</v>
          </cell>
          <cell r="AC96">
            <v>90.054</v>
          </cell>
          <cell r="AD96">
            <v>1.949</v>
          </cell>
          <cell r="AE96">
            <v>1.005</v>
          </cell>
          <cell r="AF96">
            <v>90.13605592949042</v>
          </cell>
          <cell r="AG96">
            <v>80.96580361</v>
          </cell>
          <cell r="AH96">
            <v>27.87284442472218</v>
          </cell>
          <cell r="AI96">
            <v>91.24510627230785</v>
          </cell>
          <cell r="AJ96">
            <v>81.57883041</v>
          </cell>
          <cell r="AK96">
            <v>27.90922981380187</v>
          </cell>
          <cell r="AL96">
            <v>81.57883041</v>
          </cell>
          <cell r="AM96">
            <v>0.45455919350565427</v>
          </cell>
          <cell r="AN96">
            <v>0.40640434181354396</v>
          </cell>
          <cell r="AR96">
            <v>34611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0"/>
  <sheetViews>
    <sheetView workbookViewId="0" topLeftCell="A1">
      <pane xSplit="14400" ySplit="6120" topLeftCell="AP174" activePane="topRight" state="split"/>
      <selection pane="topLeft" activeCell="D11" sqref="D11:X186"/>
      <selection pane="topRight" activeCell="AQ11" sqref="AQ11:AS186"/>
      <selection pane="bottomLeft" activeCell="B54" sqref="B54"/>
      <selection pane="bottomRight" activeCell="AE49" sqref="AE49"/>
    </sheetView>
  </sheetViews>
  <sheetFormatPr defaultColWidth="11.00390625" defaultRowHeight="12.75" outlineLevelCol="1"/>
  <cols>
    <col min="1" max="1" width="5.00390625" style="2" customWidth="1" outlineLevel="1"/>
    <col min="2" max="2" width="7.25390625" style="2" customWidth="1" outlineLevel="1"/>
    <col min="3" max="3" width="5.00390625" style="2" customWidth="1"/>
    <col min="4" max="4" width="9.75390625" style="12" bestFit="1" customWidth="1"/>
    <col min="5" max="5" width="5.75390625" style="2" customWidth="1" outlineLevel="1"/>
    <col min="6" max="24" width="6.00390625" style="2" customWidth="1" outlineLevel="1"/>
    <col min="25" max="25" width="7.75390625" style="2" customWidth="1" outlineLevel="1" collapsed="1"/>
    <col min="26" max="27" width="7.75390625" style="2" customWidth="1" outlineLevel="1"/>
    <col min="28" max="30" width="7.75390625" style="13" customWidth="1"/>
    <col min="31" max="35" width="7.75390625" style="2" customWidth="1" outlineLevel="1"/>
    <col min="36" max="36" width="7.375" style="2" customWidth="1" outlineLevel="1"/>
    <col min="37" max="39" width="7.75390625" style="14" customWidth="1" outlineLevel="1"/>
    <col min="40" max="40" width="7.75390625" style="14" customWidth="1" outlineLevel="1" collapsed="1"/>
    <col min="41" max="42" width="7.75390625" style="15" customWidth="1" outlineLevel="1"/>
    <col min="43" max="45" width="7.75390625" style="192" customWidth="1"/>
    <col min="46" max="46" width="8.625" style="2" customWidth="1" outlineLevel="1"/>
    <col min="47" max="48" width="10.75390625" style="16" customWidth="1"/>
    <col min="49" max="58" width="10.75390625" style="16" customWidth="1" outlineLevel="1"/>
    <col min="59" max="16384" width="10.75390625" style="16" customWidth="1"/>
  </cols>
  <sheetData>
    <row r="1" spans="1:3" ht="21">
      <c r="A1" s="3" t="s">
        <v>179</v>
      </c>
      <c r="B1" s="3"/>
      <c r="C1" s="3"/>
    </row>
    <row r="2" spans="2:4" ht="16.5">
      <c r="B2" s="17"/>
      <c r="C2" s="17"/>
      <c r="D2" s="114" t="s">
        <v>180</v>
      </c>
    </row>
    <row r="3" ht="12">
      <c r="D3" s="2"/>
    </row>
    <row r="4" spans="2:4" ht="15">
      <c r="B4" s="4"/>
      <c r="C4" s="4"/>
      <c r="D4" s="4" t="s">
        <v>239</v>
      </c>
    </row>
    <row r="5" spans="2:28" ht="15">
      <c r="B5" s="4"/>
      <c r="C5" s="4"/>
      <c r="AB5" s="190" t="s">
        <v>26</v>
      </c>
    </row>
    <row r="6" spans="2:28" ht="15">
      <c r="B6" s="4"/>
      <c r="C6" s="4"/>
      <c r="AB6" s="191" t="s">
        <v>27</v>
      </c>
    </row>
    <row r="7" ht="12">
      <c r="AB7" s="191" t="s">
        <v>28</v>
      </c>
    </row>
    <row r="8" ht="15.75" thickBot="1">
      <c r="D8" s="178"/>
    </row>
    <row r="9" spans="1:47" ht="12.75" customHeight="1">
      <c r="A9" s="18"/>
      <c r="B9" s="18"/>
      <c r="C9" s="18"/>
      <c r="D9" s="19"/>
      <c r="E9" s="20" t="s">
        <v>32</v>
      </c>
      <c r="F9" s="21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 t="s">
        <v>33</v>
      </c>
      <c r="Z9" s="24"/>
      <c r="AA9" s="24"/>
      <c r="AB9" s="25" t="s">
        <v>33</v>
      </c>
      <c r="AC9" s="26"/>
      <c r="AD9" s="26"/>
      <c r="AE9" s="25" t="s">
        <v>33</v>
      </c>
      <c r="AF9" s="24"/>
      <c r="AG9" s="24"/>
      <c r="AH9" s="27"/>
      <c r="AI9" s="28" t="s">
        <v>34</v>
      </c>
      <c r="AJ9" s="24"/>
      <c r="AK9" s="29"/>
      <c r="AL9" s="30" t="s">
        <v>34</v>
      </c>
      <c r="AM9" s="31"/>
      <c r="AN9" s="183" t="s">
        <v>35</v>
      </c>
      <c r="AO9" s="184"/>
      <c r="AP9" s="185"/>
      <c r="AQ9" s="193" t="s">
        <v>36</v>
      </c>
      <c r="AR9" s="194"/>
      <c r="AS9" s="195"/>
      <c r="AT9" s="32" t="s">
        <v>37</v>
      </c>
      <c r="AU9" s="33"/>
    </row>
    <row r="10" spans="1:46" ht="12">
      <c r="A10" s="34"/>
      <c r="B10" s="34"/>
      <c r="C10" s="34"/>
      <c r="D10" s="35"/>
      <c r="E10" s="3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6" t="s">
        <v>38</v>
      </c>
      <c r="Z10" s="37"/>
      <c r="AA10" s="37"/>
      <c r="AB10" s="38" t="s">
        <v>39</v>
      </c>
      <c r="AC10" s="39"/>
      <c r="AD10" s="39"/>
      <c r="AE10" s="40" t="s">
        <v>40</v>
      </c>
      <c r="AF10" s="37"/>
      <c r="AG10" s="37"/>
      <c r="AH10" s="41"/>
      <c r="AI10" s="42" t="s">
        <v>38</v>
      </c>
      <c r="AJ10" s="37"/>
      <c r="AK10" s="43"/>
      <c r="AL10" s="44" t="s">
        <v>39</v>
      </c>
      <c r="AM10" s="45"/>
      <c r="AN10" s="186" t="s">
        <v>39</v>
      </c>
      <c r="AO10" s="187"/>
      <c r="AP10" s="188"/>
      <c r="AQ10" s="196" t="s">
        <v>39</v>
      </c>
      <c r="AR10" s="197"/>
      <c r="AS10" s="198"/>
      <c r="AT10" s="46"/>
    </row>
    <row r="11" spans="1:46" s="48" customFormat="1" ht="12">
      <c r="A11" s="47" t="s">
        <v>41</v>
      </c>
      <c r="B11" s="47" t="s">
        <v>227</v>
      </c>
      <c r="C11" s="47"/>
      <c r="D11" s="35" t="s">
        <v>42</v>
      </c>
      <c r="E11" s="47">
        <v>360</v>
      </c>
      <c r="F11" s="48">
        <v>380</v>
      </c>
      <c r="G11" s="48">
        <v>400</v>
      </c>
      <c r="H11" s="48">
        <v>420</v>
      </c>
      <c r="I11" s="48">
        <v>440</v>
      </c>
      <c r="J11" s="48">
        <v>460</v>
      </c>
      <c r="K11" s="48">
        <v>480</v>
      </c>
      <c r="L11" s="48">
        <v>500</v>
      </c>
      <c r="M11" s="48">
        <v>520</v>
      </c>
      <c r="N11" s="48">
        <v>540</v>
      </c>
      <c r="O11" s="48">
        <v>560</v>
      </c>
      <c r="P11" s="48">
        <v>580</v>
      </c>
      <c r="Q11" s="48">
        <v>600</v>
      </c>
      <c r="R11" s="48">
        <v>620</v>
      </c>
      <c r="S11" s="48">
        <v>640</v>
      </c>
      <c r="T11" s="48">
        <v>660</v>
      </c>
      <c r="U11" s="48">
        <v>680</v>
      </c>
      <c r="V11" s="48">
        <v>700</v>
      </c>
      <c r="W11" s="48">
        <v>720</v>
      </c>
      <c r="X11" s="48">
        <v>740</v>
      </c>
      <c r="Y11" s="41" t="s">
        <v>43</v>
      </c>
      <c r="Z11" s="42" t="s">
        <v>44</v>
      </c>
      <c r="AA11" s="42" t="s">
        <v>45</v>
      </c>
      <c r="AB11" s="49" t="s">
        <v>43</v>
      </c>
      <c r="AC11" s="44" t="s">
        <v>44</v>
      </c>
      <c r="AD11" s="44" t="s">
        <v>45</v>
      </c>
      <c r="AE11" s="50" t="s">
        <v>43</v>
      </c>
      <c r="AF11" s="42" t="s">
        <v>44</v>
      </c>
      <c r="AG11" s="42" t="s">
        <v>45</v>
      </c>
      <c r="AH11" s="41" t="s">
        <v>46</v>
      </c>
      <c r="AI11" s="51" t="s">
        <v>47</v>
      </c>
      <c r="AJ11" s="42" t="s">
        <v>48</v>
      </c>
      <c r="AK11" s="52" t="s">
        <v>46</v>
      </c>
      <c r="AL11" s="53" t="s">
        <v>47</v>
      </c>
      <c r="AM11" s="54" t="s">
        <v>48</v>
      </c>
      <c r="AN11" s="189" t="s">
        <v>47</v>
      </c>
      <c r="AO11" s="55" t="s">
        <v>49</v>
      </c>
      <c r="AP11" s="55" t="s">
        <v>50</v>
      </c>
      <c r="AQ11" s="199" t="s">
        <v>51</v>
      </c>
      <c r="AR11" s="200" t="s">
        <v>52</v>
      </c>
      <c r="AS11" s="201" t="s">
        <v>53</v>
      </c>
      <c r="AT11" s="56" t="s">
        <v>55</v>
      </c>
    </row>
    <row r="12" spans="1:46" s="72" customFormat="1" ht="12">
      <c r="A12" s="57">
        <v>1</v>
      </c>
      <c r="B12" s="57">
        <f aca="true" t="shared" si="0" ref="B12:B78">IF(LEFT(C12,1)="3",(((C12/100)-INT(C12/100))*100+0.5),VALUE(C12))</f>
        <v>1</v>
      </c>
      <c r="C12" s="57" t="str">
        <f aca="true" t="shared" si="1" ref="C12:C78">RIGHT(D12,3)</f>
        <v> 01</v>
      </c>
      <c r="D12" s="58" t="s">
        <v>56</v>
      </c>
      <c r="E12" s="59">
        <v>45.91</v>
      </c>
      <c r="F12" s="60">
        <v>59.29</v>
      </c>
      <c r="G12" s="60">
        <v>61.65</v>
      </c>
      <c r="H12" s="60">
        <v>57.57</v>
      </c>
      <c r="I12" s="60">
        <v>46.79</v>
      </c>
      <c r="J12" s="60">
        <v>35.86</v>
      </c>
      <c r="K12" s="60">
        <v>29.03</v>
      </c>
      <c r="L12" s="60">
        <v>26.96</v>
      </c>
      <c r="M12" s="60">
        <v>29.69</v>
      </c>
      <c r="N12" s="60">
        <v>38.41</v>
      </c>
      <c r="O12" s="60">
        <v>50.21</v>
      </c>
      <c r="P12" s="60">
        <v>69.12</v>
      </c>
      <c r="Q12" s="60">
        <v>82.38</v>
      </c>
      <c r="R12" s="60">
        <v>86.43</v>
      </c>
      <c r="S12" s="60">
        <v>87.53</v>
      </c>
      <c r="T12" s="60">
        <v>88.09</v>
      </c>
      <c r="U12" s="60">
        <v>88.21</v>
      </c>
      <c r="V12" s="60">
        <v>88.26</v>
      </c>
      <c r="W12" s="60">
        <v>88.29</v>
      </c>
      <c r="X12" s="61">
        <v>88.47</v>
      </c>
      <c r="Y12" s="62">
        <v>76.897</v>
      </c>
      <c r="Z12" s="60">
        <v>33.237</v>
      </c>
      <c r="AA12" s="60">
        <v>11.167</v>
      </c>
      <c r="AB12" s="63">
        <v>81.518</v>
      </c>
      <c r="AC12" s="64">
        <v>29.991</v>
      </c>
      <c r="AD12" s="93">
        <v>21.625</v>
      </c>
      <c r="AE12" s="59">
        <v>80.057</v>
      </c>
      <c r="AF12" s="60">
        <v>23.268</v>
      </c>
      <c r="AG12" s="61">
        <v>14.34</v>
      </c>
      <c r="AH12" s="65">
        <f aca="true" t="shared" si="2" ref="AH12:AH39">109.83*((AI12/100)+((Z12/185.2)*SQRT(AI12/100)))</f>
        <v>80.10104013808275</v>
      </c>
      <c r="AI12" s="66">
        <f aca="true" t="shared" si="3" ref="AI12:AI39">POWER(Y12,2)/100</f>
        <v>59.13148609000001</v>
      </c>
      <c r="AJ12" s="67">
        <f aca="true" t="shared" si="4" ref="AJ12:AJ39">-(35.55*((SQRT(AI12/100)*(AA12/38.4))-(AI12/100)))</f>
        <v>13.071478251752811</v>
      </c>
      <c r="AK12" s="68">
        <f aca="true" t="shared" si="5" ref="AK12:AK39">109.83*((AL12/100)+((AC12/185.2)*SQRT(AL12/100)))</f>
        <v>87.48260587231381</v>
      </c>
      <c r="AL12" s="66">
        <f aca="true" t="shared" si="6" ref="AL12:AL39">POWER(AB12,2)/100</f>
        <v>66.45184324</v>
      </c>
      <c r="AM12" s="69">
        <f aca="true" t="shared" si="7" ref="AM12:AM39">-(35.55*((SQRT(AL12/100)*(AD12/38.4))-(AL12/100)))</f>
        <v>7.303710750335622</v>
      </c>
      <c r="AN12" s="97">
        <f aca="true" t="shared" si="8" ref="AN12:AN39">AL12</f>
        <v>66.45184324</v>
      </c>
      <c r="AO12" s="64">
        <f aca="true" t="shared" si="9" ref="AO12:AO39">AK12/(AL12+AK12+AM12)</f>
        <v>0.5425676275816828</v>
      </c>
      <c r="AP12" s="70">
        <f aca="true" t="shared" si="10" ref="AP12:AP39">AL12/(AL12+AK12+AM12)</f>
        <v>0.4121347161032285</v>
      </c>
      <c r="AQ12" s="202">
        <v>255</v>
      </c>
      <c r="AR12" s="203">
        <v>159</v>
      </c>
      <c r="AS12" s="204">
        <v>143</v>
      </c>
      <c r="AT12" s="71">
        <v>35216</v>
      </c>
    </row>
    <row r="13" spans="1:46" s="72" customFormat="1" ht="12">
      <c r="A13" s="57">
        <v>2</v>
      </c>
      <c r="B13" s="57">
        <f t="shared" si="0"/>
        <v>2</v>
      </c>
      <c r="C13" s="57" t="str">
        <f t="shared" si="1"/>
        <v> 02</v>
      </c>
      <c r="D13" s="58" t="s">
        <v>181</v>
      </c>
      <c r="E13" s="59">
        <v>69.2</v>
      </c>
      <c r="F13" s="60">
        <v>73.47</v>
      </c>
      <c r="G13" s="60">
        <v>71.33</v>
      </c>
      <c r="H13" s="60">
        <v>64.69</v>
      </c>
      <c r="I13" s="60">
        <v>55.58</v>
      </c>
      <c r="J13" s="60">
        <v>48.7</v>
      </c>
      <c r="K13" s="60">
        <v>46.71</v>
      </c>
      <c r="L13" s="60">
        <v>48.94</v>
      </c>
      <c r="M13" s="60">
        <v>53.94</v>
      </c>
      <c r="N13" s="60">
        <v>68.05</v>
      </c>
      <c r="O13" s="60">
        <v>73.52</v>
      </c>
      <c r="P13" s="60">
        <v>80.18</v>
      </c>
      <c r="Q13" s="60">
        <v>84.41</v>
      </c>
      <c r="R13" s="60">
        <v>85.17</v>
      </c>
      <c r="S13" s="60">
        <v>85.32</v>
      </c>
      <c r="T13" s="60">
        <v>85.59</v>
      </c>
      <c r="U13" s="60">
        <v>85.78</v>
      </c>
      <c r="V13" s="60">
        <v>85.91</v>
      </c>
      <c r="W13" s="60">
        <v>86.12</v>
      </c>
      <c r="X13" s="61">
        <v>86.31</v>
      </c>
      <c r="Y13" s="62">
        <v>86.358</v>
      </c>
      <c r="Z13" s="60">
        <v>12.813</v>
      </c>
      <c r="AA13" s="60">
        <v>14.373</v>
      </c>
      <c r="AB13" s="63">
        <v>88.76</v>
      </c>
      <c r="AC13" s="64">
        <v>12.508</v>
      </c>
      <c r="AD13" s="93">
        <v>19.509</v>
      </c>
      <c r="AE13" s="59">
        <v>88.458</v>
      </c>
      <c r="AF13" s="60">
        <v>7.995</v>
      </c>
      <c r="AG13" s="61">
        <v>16.932</v>
      </c>
      <c r="AH13" s="65">
        <f t="shared" si="2"/>
        <v>88.46992218098848</v>
      </c>
      <c r="AI13" s="66">
        <f t="shared" si="3"/>
        <v>74.57704164</v>
      </c>
      <c r="AJ13" s="67">
        <f t="shared" si="4"/>
        <v>15.021123554660626</v>
      </c>
      <c r="AK13" s="68">
        <f t="shared" si="5"/>
        <v>93.11171129311103</v>
      </c>
      <c r="AL13" s="66">
        <f t="shared" si="6"/>
        <v>78.783376</v>
      </c>
      <c r="AM13" s="69">
        <f t="shared" si="7"/>
        <v>11.976487625812497</v>
      </c>
      <c r="AN13" s="97">
        <f t="shared" si="8"/>
        <v>78.783376</v>
      </c>
      <c r="AO13" s="64">
        <f t="shared" si="9"/>
        <v>0.5063953541169579</v>
      </c>
      <c r="AP13" s="70">
        <f t="shared" si="10"/>
        <v>0.4284695773924752</v>
      </c>
      <c r="AQ13" s="202">
        <v>225</v>
      </c>
      <c r="AR13" s="203">
        <v>200</v>
      </c>
      <c r="AS13" s="204">
        <v>169</v>
      </c>
      <c r="AT13" s="71">
        <v>35216</v>
      </c>
    </row>
    <row r="14" spans="1:46" s="72" customFormat="1" ht="12">
      <c r="A14" s="57">
        <v>3</v>
      </c>
      <c r="B14" s="57">
        <f t="shared" si="0"/>
        <v>3</v>
      </c>
      <c r="C14" s="57" t="str">
        <f t="shared" si="1"/>
        <v> 03</v>
      </c>
      <c r="D14" s="58" t="s">
        <v>57</v>
      </c>
      <c r="E14" s="59">
        <v>46.02</v>
      </c>
      <c r="F14" s="60">
        <v>53.54</v>
      </c>
      <c r="G14" s="60">
        <v>53.35</v>
      </c>
      <c r="H14" s="60">
        <v>48.78</v>
      </c>
      <c r="I14" s="60">
        <v>40.07</v>
      </c>
      <c r="J14" s="60">
        <v>32.98</v>
      </c>
      <c r="K14" s="60">
        <v>30.5</v>
      </c>
      <c r="L14" s="60">
        <v>32.42</v>
      </c>
      <c r="M14" s="60">
        <v>37.58</v>
      </c>
      <c r="N14" s="60">
        <v>46.73</v>
      </c>
      <c r="O14" s="60">
        <v>56.46</v>
      </c>
      <c r="P14" s="60">
        <v>72</v>
      </c>
      <c r="Q14" s="60">
        <v>82.03</v>
      </c>
      <c r="R14" s="60">
        <v>84.62</v>
      </c>
      <c r="S14" s="60">
        <v>85.35</v>
      </c>
      <c r="T14" s="60">
        <v>85.52</v>
      </c>
      <c r="U14" s="60">
        <v>85.57</v>
      </c>
      <c r="V14" s="60">
        <v>85.74</v>
      </c>
      <c r="W14" s="60">
        <v>85.93</v>
      </c>
      <c r="X14" s="61">
        <v>86.39</v>
      </c>
      <c r="Y14" s="62">
        <v>79.336</v>
      </c>
      <c r="Z14" s="60">
        <v>24.057</v>
      </c>
      <c r="AA14" s="60">
        <v>20.247</v>
      </c>
      <c r="AB14" s="63">
        <v>83.344</v>
      </c>
      <c r="AC14" s="64">
        <v>23.611</v>
      </c>
      <c r="AD14" s="93">
        <v>28.497</v>
      </c>
      <c r="AE14" s="59">
        <v>82.24</v>
      </c>
      <c r="AF14" s="60">
        <v>16.653</v>
      </c>
      <c r="AG14" s="61">
        <v>23.828</v>
      </c>
      <c r="AH14" s="65">
        <f t="shared" si="2"/>
        <v>80.44778387673776</v>
      </c>
      <c r="AI14" s="66">
        <f t="shared" si="3"/>
        <v>62.942008959999995</v>
      </c>
      <c r="AJ14" s="67">
        <f t="shared" si="4"/>
        <v>7.504911915592494</v>
      </c>
      <c r="AK14" s="68">
        <f t="shared" si="5"/>
        <v>87.96030258684523</v>
      </c>
      <c r="AL14" s="66">
        <f t="shared" si="6"/>
        <v>69.46222336</v>
      </c>
      <c r="AM14" s="69">
        <f t="shared" si="7"/>
        <v>2.7060160913549973</v>
      </c>
      <c r="AN14" s="97">
        <f t="shared" si="8"/>
        <v>69.46222336</v>
      </c>
      <c r="AO14" s="64">
        <f t="shared" si="9"/>
        <v>0.549310581781613</v>
      </c>
      <c r="AP14" s="70">
        <f t="shared" si="10"/>
        <v>0.4337903941161789</v>
      </c>
      <c r="AQ14" s="202">
        <v>255</v>
      </c>
      <c r="AR14" s="203">
        <v>168</v>
      </c>
      <c r="AS14" s="204">
        <v>134</v>
      </c>
      <c r="AT14" s="71">
        <v>35216</v>
      </c>
    </row>
    <row r="15" spans="1:46" s="72" customFormat="1" ht="12">
      <c r="A15" s="57">
        <v>4</v>
      </c>
      <c r="B15" s="57">
        <f t="shared" si="0"/>
        <v>4</v>
      </c>
      <c r="C15" s="57" t="str">
        <f t="shared" si="1"/>
        <v> 04</v>
      </c>
      <c r="D15" s="58" t="s">
        <v>58</v>
      </c>
      <c r="E15" s="59">
        <v>48.84</v>
      </c>
      <c r="F15" s="60">
        <v>53.63</v>
      </c>
      <c r="G15" s="60">
        <v>52.92</v>
      </c>
      <c r="H15" s="60">
        <v>51.62</v>
      </c>
      <c r="I15" s="60">
        <v>47.81</v>
      </c>
      <c r="J15" s="60">
        <v>42.28</v>
      </c>
      <c r="K15" s="60">
        <v>38.38</v>
      </c>
      <c r="L15" s="60">
        <v>37.88</v>
      </c>
      <c r="M15" s="60">
        <v>41.49</v>
      </c>
      <c r="N15" s="60">
        <v>50.08</v>
      </c>
      <c r="O15" s="60">
        <v>59.7</v>
      </c>
      <c r="P15" s="60">
        <v>75.18</v>
      </c>
      <c r="Q15" s="60">
        <v>84.99</v>
      </c>
      <c r="R15" s="60">
        <v>87.37</v>
      </c>
      <c r="S15" s="60">
        <v>87.95</v>
      </c>
      <c r="T15" s="60">
        <v>87.99</v>
      </c>
      <c r="U15" s="60">
        <v>87.86</v>
      </c>
      <c r="V15" s="60">
        <v>87.95</v>
      </c>
      <c r="W15" s="60">
        <v>87.92</v>
      </c>
      <c r="X15" s="61">
        <v>88.05</v>
      </c>
      <c r="Y15" s="62">
        <v>81.511</v>
      </c>
      <c r="Z15" s="60">
        <v>22.963</v>
      </c>
      <c r="AA15" s="60">
        <v>15.128</v>
      </c>
      <c r="AB15" s="63">
        <v>85.125</v>
      </c>
      <c r="AC15" s="64">
        <v>22.33</v>
      </c>
      <c r="AD15" s="93">
        <v>22.416</v>
      </c>
      <c r="AE15" s="59">
        <v>84.111</v>
      </c>
      <c r="AF15" s="60">
        <v>16.084</v>
      </c>
      <c r="AG15" s="61">
        <v>18.485</v>
      </c>
      <c r="AH15" s="65">
        <f t="shared" si="2"/>
        <v>84.07157338002669</v>
      </c>
      <c r="AI15" s="66">
        <f t="shared" si="3"/>
        <v>66.44043121</v>
      </c>
      <c r="AJ15" s="67">
        <f t="shared" si="4"/>
        <v>12.203779439842497</v>
      </c>
      <c r="AK15" s="68">
        <f t="shared" si="5"/>
        <v>90.85838085006074</v>
      </c>
      <c r="AL15" s="66">
        <f t="shared" si="6"/>
        <v>72.46265625</v>
      </c>
      <c r="AM15" s="69">
        <f t="shared" si="7"/>
        <v>8.095068281249995</v>
      </c>
      <c r="AN15" s="97">
        <f t="shared" si="8"/>
        <v>72.46265625</v>
      </c>
      <c r="AO15" s="64">
        <f t="shared" si="9"/>
        <v>0.5300457658161618</v>
      </c>
      <c r="AP15" s="70">
        <f t="shared" si="10"/>
        <v>0.42272956843120824</v>
      </c>
      <c r="AQ15" s="202">
        <v>255</v>
      </c>
      <c r="AR15" s="203">
        <v>177</v>
      </c>
      <c r="AS15" s="204">
        <v>153</v>
      </c>
      <c r="AT15" s="71">
        <v>35216</v>
      </c>
    </row>
    <row r="16" spans="1:46" s="72" customFormat="1" ht="12">
      <c r="A16" s="57">
        <v>5</v>
      </c>
      <c r="B16" s="57">
        <f t="shared" si="0"/>
        <v>4.5000000000000036</v>
      </c>
      <c r="C16" s="57" t="str">
        <f t="shared" si="1"/>
        <v>304</v>
      </c>
      <c r="D16" s="58" t="s">
        <v>59</v>
      </c>
      <c r="E16" s="59">
        <v>60.11</v>
      </c>
      <c r="F16" s="60">
        <v>67.62</v>
      </c>
      <c r="G16" s="60">
        <v>68.03</v>
      </c>
      <c r="H16" s="60">
        <v>64.49</v>
      </c>
      <c r="I16" s="60">
        <v>56.67</v>
      </c>
      <c r="J16" s="60">
        <v>49.22</v>
      </c>
      <c r="K16" s="60">
        <v>45.43</v>
      </c>
      <c r="L16" s="60">
        <v>45.81</v>
      </c>
      <c r="M16" s="60">
        <v>49.66</v>
      </c>
      <c r="N16" s="60">
        <v>57.71</v>
      </c>
      <c r="O16" s="60">
        <v>65.82</v>
      </c>
      <c r="P16" s="60">
        <v>78.56</v>
      </c>
      <c r="Q16" s="60">
        <v>86.41</v>
      </c>
      <c r="R16" s="60">
        <v>88.25</v>
      </c>
      <c r="S16" s="60">
        <v>88.68</v>
      </c>
      <c r="T16" s="60">
        <v>88.71</v>
      </c>
      <c r="U16" s="60">
        <v>88.64</v>
      </c>
      <c r="V16" s="60">
        <v>88.73</v>
      </c>
      <c r="W16" s="60">
        <v>88.77</v>
      </c>
      <c r="X16" s="61">
        <v>89</v>
      </c>
      <c r="Y16" s="62">
        <v>84.468</v>
      </c>
      <c r="Z16" s="60">
        <v>19.035</v>
      </c>
      <c r="AA16" s="60">
        <v>11.031</v>
      </c>
      <c r="AB16" s="63">
        <v>87.388</v>
      </c>
      <c r="AC16" s="64">
        <v>18.161</v>
      </c>
      <c r="AD16" s="93">
        <v>17.316</v>
      </c>
      <c r="AE16" s="59">
        <v>86.629</v>
      </c>
      <c r="AF16" s="60">
        <v>13.261</v>
      </c>
      <c r="AG16" s="61">
        <v>13.497</v>
      </c>
      <c r="AH16" s="65">
        <f t="shared" si="2"/>
        <v>87.89707745394192</v>
      </c>
      <c r="AI16" s="66">
        <f t="shared" si="3"/>
        <v>71.34843024000001</v>
      </c>
      <c r="AJ16" s="67">
        <f t="shared" si="4"/>
        <v>16.738247325476255</v>
      </c>
      <c r="AK16" s="68">
        <f t="shared" si="5"/>
        <v>93.2852402277952</v>
      </c>
      <c r="AL16" s="66">
        <f t="shared" si="6"/>
        <v>76.36662544</v>
      </c>
      <c r="AM16" s="69">
        <f t="shared" si="7"/>
        <v>13.139315262044999</v>
      </c>
      <c r="AN16" s="97">
        <f t="shared" si="8"/>
        <v>76.36662544</v>
      </c>
      <c r="AO16" s="64">
        <f t="shared" si="9"/>
        <v>0.5103377512703985</v>
      </c>
      <c r="AP16" s="70">
        <f t="shared" si="10"/>
        <v>0.41778068860615003</v>
      </c>
      <c r="AQ16" s="202">
        <v>255</v>
      </c>
      <c r="AR16" s="203">
        <v>189</v>
      </c>
      <c r="AS16" s="204">
        <v>169</v>
      </c>
      <c r="AT16" s="71">
        <v>35216</v>
      </c>
    </row>
    <row r="17" spans="1:46" s="72" customFormat="1" ht="12">
      <c r="A17" s="57">
        <v>6</v>
      </c>
      <c r="B17" s="57">
        <f t="shared" si="0"/>
        <v>5</v>
      </c>
      <c r="C17" s="57" t="str">
        <f t="shared" si="1"/>
        <v> 05</v>
      </c>
      <c r="D17" s="58" t="s">
        <v>60</v>
      </c>
      <c r="E17" s="59">
        <v>62.42</v>
      </c>
      <c r="F17" s="60">
        <v>72.12</v>
      </c>
      <c r="G17" s="60">
        <v>75.21</v>
      </c>
      <c r="H17" s="60">
        <v>74.52</v>
      </c>
      <c r="I17" s="60">
        <v>69.8</v>
      </c>
      <c r="J17" s="60">
        <v>63.6</v>
      </c>
      <c r="K17" s="60">
        <v>58.81</v>
      </c>
      <c r="L17" s="60">
        <v>56.75</v>
      </c>
      <c r="M17" s="60">
        <v>58.49</v>
      </c>
      <c r="N17" s="60">
        <v>64.17</v>
      </c>
      <c r="O17" s="60">
        <v>71.11</v>
      </c>
      <c r="P17" s="60">
        <v>79.79</v>
      </c>
      <c r="Q17" s="60">
        <v>85.22</v>
      </c>
      <c r="R17" s="60">
        <v>87.04</v>
      </c>
      <c r="S17" s="60">
        <v>87.71</v>
      </c>
      <c r="T17" s="60">
        <v>87.82</v>
      </c>
      <c r="U17" s="60">
        <v>87.65</v>
      </c>
      <c r="V17" s="60">
        <v>87.96</v>
      </c>
      <c r="W17" s="60">
        <v>88.06</v>
      </c>
      <c r="X17" s="61">
        <v>88.22</v>
      </c>
      <c r="Y17" s="62">
        <v>87.159</v>
      </c>
      <c r="Z17" s="60">
        <v>14.551</v>
      </c>
      <c r="AA17" s="60">
        <v>3.501</v>
      </c>
      <c r="AB17" s="63">
        <v>89.088</v>
      </c>
      <c r="AC17" s="64">
        <v>13.242</v>
      </c>
      <c r="AD17" s="93">
        <v>7.883</v>
      </c>
      <c r="AE17" s="59">
        <v>88.583</v>
      </c>
      <c r="AF17" s="60">
        <v>10.168</v>
      </c>
      <c r="AG17" s="61">
        <v>4.951</v>
      </c>
      <c r="AH17" s="65">
        <f t="shared" si="2"/>
        <v>90.95562472294169</v>
      </c>
      <c r="AI17" s="66">
        <f t="shared" si="3"/>
        <v>75.96691281000001</v>
      </c>
      <c r="AJ17" s="67">
        <f t="shared" si="4"/>
        <v>24.18127472336906</v>
      </c>
      <c r="AK17" s="68">
        <f t="shared" si="5"/>
        <v>94.16451398247726</v>
      </c>
      <c r="AL17" s="66">
        <f t="shared" si="6"/>
        <v>79.36671743999999</v>
      </c>
      <c r="AM17" s="69">
        <f t="shared" si="7"/>
        <v>21.713284969919997</v>
      </c>
      <c r="AN17" s="97">
        <f t="shared" si="8"/>
        <v>79.36671743999999</v>
      </c>
      <c r="AO17" s="64">
        <f t="shared" si="9"/>
        <v>0.4822901852630161</v>
      </c>
      <c r="AP17" s="70">
        <f t="shared" si="10"/>
        <v>0.40649908589745415</v>
      </c>
      <c r="AQ17" s="202">
        <v>248</v>
      </c>
      <c r="AR17" s="203">
        <v>202</v>
      </c>
      <c r="AS17" s="204">
        <v>196</v>
      </c>
      <c r="AT17" s="71">
        <v>35216</v>
      </c>
    </row>
    <row r="18" spans="1:46" s="72" customFormat="1" ht="12">
      <c r="A18" s="57">
        <v>7</v>
      </c>
      <c r="B18" s="57">
        <f t="shared" si="0"/>
        <v>5.499999999999982</v>
      </c>
      <c r="C18" s="57" t="str">
        <f t="shared" si="1"/>
        <v>305</v>
      </c>
      <c r="D18" s="58" t="s">
        <v>61</v>
      </c>
      <c r="E18" s="59">
        <v>59.33</v>
      </c>
      <c r="F18" s="60">
        <v>66.81</v>
      </c>
      <c r="G18" s="60">
        <v>68.17</v>
      </c>
      <c r="H18" s="60">
        <v>65.85</v>
      </c>
      <c r="I18" s="60">
        <v>58.99</v>
      </c>
      <c r="J18" s="60">
        <v>51.71</v>
      </c>
      <c r="K18" s="60">
        <v>47.02</v>
      </c>
      <c r="L18" s="60">
        <v>46.04</v>
      </c>
      <c r="M18" s="60">
        <v>48.98</v>
      </c>
      <c r="N18" s="60">
        <v>56.36</v>
      </c>
      <c r="O18" s="60">
        <v>63.79</v>
      </c>
      <c r="P18" s="60">
        <v>75.54</v>
      </c>
      <c r="Q18" s="60">
        <v>82.57</v>
      </c>
      <c r="R18" s="60">
        <v>84.11</v>
      </c>
      <c r="S18" s="60">
        <v>84.43</v>
      </c>
      <c r="T18" s="60">
        <v>84.72</v>
      </c>
      <c r="U18" s="60">
        <v>85.49</v>
      </c>
      <c r="V18" s="60">
        <v>86.54</v>
      </c>
      <c r="W18" s="60">
        <v>87.18</v>
      </c>
      <c r="X18" s="61">
        <v>87.67</v>
      </c>
      <c r="Y18" s="62">
        <v>83.584</v>
      </c>
      <c r="Z18" s="60">
        <v>18.416</v>
      </c>
      <c r="AA18" s="60">
        <v>7.516</v>
      </c>
      <c r="AB18" s="63">
        <v>86.222</v>
      </c>
      <c r="AC18" s="64">
        <v>17.069</v>
      </c>
      <c r="AD18" s="93">
        <v>13.373</v>
      </c>
      <c r="AE18" s="59">
        <v>85.542</v>
      </c>
      <c r="AF18" s="60">
        <v>12.855</v>
      </c>
      <c r="AG18" s="61">
        <v>9.628</v>
      </c>
      <c r="AH18" s="65">
        <f t="shared" si="2"/>
        <v>85.85884856159878</v>
      </c>
      <c r="AI18" s="66">
        <f t="shared" si="3"/>
        <v>69.86285056000001</v>
      </c>
      <c r="AJ18" s="67">
        <f t="shared" si="4"/>
        <v>19.020324994080003</v>
      </c>
      <c r="AK18" s="68">
        <f t="shared" si="5"/>
        <v>90.37801202080372</v>
      </c>
      <c r="AL18" s="66">
        <f t="shared" si="6"/>
        <v>74.34233283999998</v>
      </c>
      <c r="AM18" s="69">
        <f t="shared" si="7"/>
        <v>15.754008190948115</v>
      </c>
      <c r="AN18" s="97">
        <f t="shared" si="8"/>
        <v>74.34233283999998</v>
      </c>
      <c r="AO18" s="64">
        <f t="shared" si="9"/>
        <v>0.5007803629299472</v>
      </c>
      <c r="AP18" s="70">
        <f t="shared" si="10"/>
        <v>0.4119274100884682</v>
      </c>
      <c r="AQ18" s="202">
        <v>248</v>
      </c>
      <c r="AR18" s="203">
        <v>187</v>
      </c>
      <c r="AS18" s="204">
        <v>174</v>
      </c>
      <c r="AT18" s="71">
        <v>35216</v>
      </c>
    </row>
    <row r="19" spans="1:46" s="72" customFormat="1" ht="12">
      <c r="A19" s="57">
        <v>8</v>
      </c>
      <c r="B19" s="57">
        <f t="shared" si="0"/>
        <v>6</v>
      </c>
      <c r="C19" s="57" t="str">
        <f t="shared" si="1"/>
        <v> 06</v>
      </c>
      <c r="D19" s="58" t="s">
        <v>62</v>
      </c>
      <c r="E19" s="59">
        <v>66.86</v>
      </c>
      <c r="F19" s="60">
        <v>65.6</v>
      </c>
      <c r="G19" s="60">
        <v>63.65</v>
      </c>
      <c r="H19" s="60">
        <v>65.45</v>
      </c>
      <c r="I19" s="60">
        <v>71.61</v>
      </c>
      <c r="J19" s="60">
        <v>77.09</v>
      </c>
      <c r="K19" s="60">
        <v>80.91</v>
      </c>
      <c r="L19" s="60">
        <v>83.79</v>
      </c>
      <c r="M19" s="60">
        <v>85.4</v>
      </c>
      <c r="N19" s="60">
        <v>86.89</v>
      </c>
      <c r="O19" s="60">
        <v>87.7</v>
      </c>
      <c r="P19" s="60">
        <v>87.9</v>
      </c>
      <c r="Q19" s="60">
        <v>88.08</v>
      </c>
      <c r="R19" s="60">
        <v>88.13</v>
      </c>
      <c r="S19" s="60">
        <v>88.33</v>
      </c>
      <c r="T19" s="60">
        <v>88.38</v>
      </c>
      <c r="U19" s="60">
        <v>88.26</v>
      </c>
      <c r="V19" s="60">
        <v>88.39</v>
      </c>
      <c r="W19" s="60">
        <v>88.38</v>
      </c>
      <c r="X19" s="61">
        <v>88.39</v>
      </c>
      <c r="Y19" s="62">
        <v>94.376</v>
      </c>
      <c r="Z19" s="60">
        <v>-2.032</v>
      </c>
      <c r="AA19" s="60">
        <v>9.044</v>
      </c>
      <c r="AB19" s="63">
        <v>94.76</v>
      </c>
      <c r="AC19" s="64">
        <v>0.398</v>
      </c>
      <c r="AD19" s="93">
        <v>8.709</v>
      </c>
      <c r="AE19" s="59">
        <v>94.683</v>
      </c>
      <c r="AF19" s="60">
        <v>-1.508</v>
      </c>
      <c r="AG19" s="61">
        <v>10.387</v>
      </c>
      <c r="AH19" s="65">
        <f t="shared" si="2"/>
        <v>96.68643261573544</v>
      </c>
      <c r="AI19" s="66">
        <f t="shared" si="3"/>
        <v>89.06829376000002</v>
      </c>
      <c r="AJ19" s="67">
        <f t="shared" si="4"/>
        <v>23.76189714543</v>
      </c>
      <c r="AK19" s="68">
        <f t="shared" si="5"/>
        <v>98.84504272028167</v>
      </c>
      <c r="AL19" s="66">
        <f t="shared" si="6"/>
        <v>89.79457600000002</v>
      </c>
      <c r="AM19" s="69">
        <f t="shared" si="7"/>
        <v>24.281824616437504</v>
      </c>
      <c r="AN19" s="97">
        <f t="shared" si="8"/>
        <v>89.79457600000002</v>
      </c>
      <c r="AO19" s="64">
        <f t="shared" si="9"/>
        <v>0.4642324472879215</v>
      </c>
      <c r="AP19" s="70">
        <f t="shared" si="10"/>
        <v>0.42172631648939496</v>
      </c>
      <c r="AQ19" s="202">
        <v>244</v>
      </c>
      <c r="AR19" s="203">
        <v>235</v>
      </c>
      <c r="AS19" s="204">
        <v>214</v>
      </c>
      <c r="AT19" s="71">
        <v>35216</v>
      </c>
    </row>
    <row r="20" spans="1:46" s="72" customFormat="1" ht="12">
      <c r="A20" s="57">
        <v>9</v>
      </c>
      <c r="B20" s="57">
        <f t="shared" si="0"/>
        <v>6</v>
      </c>
      <c r="C20" s="57" t="str">
        <f t="shared" si="1"/>
        <v> 06</v>
      </c>
      <c r="D20" s="58" t="s">
        <v>182</v>
      </c>
      <c r="E20" s="59">
        <v>73.36</v>
      </c>
      <c r="F20" s="60">
        <v>75.12</v>
      </c>
      <c r="G20" s="60">
        <v>71.47</v>
      </c>
      <c r="H20" s="60">
        <v>63.88</v>
      </c>
      <c r="I20" s="60">
        <v>59.14</v>
      </c>
      <c r="J20" s="60">
        <v>64.26</v>
      </c>
      <c r="K20" s="60">
        <v>78.31</v>
      </c>
      <c r="L20" s="60">
        <v>80.83</v>
      </c>
      <c r="M20" s="60">
        <v>82.31</v>
      </c>
      <c r="N20" s="60">
        <v>84.11</v>
      </c>
      <c r="O20" s="60">
        <v>84.6</v>
      </c>
      <c r="P20" s="60">
        <v>84.68</v>
      </c>
      <c r="Q20" s="60">
        <v>84.82</v>
      </c>
      <c r="R20" s="60">
        <v>84.96</v>
      </c>
      <c r="S20" s="60">
        <v>84.92</v>
      </c>
      <c r="T20" s="60">
        <v>85.52</v>
      </c>
      <c r="U20" s="60">
        <v>86.24</v>
      </c>
      <c r="V20" s="60">
        <v>86.55</v>
      </c>
      <c r="W20" s="60">
        <v>86.67</v>
      </c>
      <c r="X20" s="61">
        <v>86.85</v>
      </c>
      <c r="Y20" s="62">
        <v>92.906</v>
      </c>
      <c r="Z20" s="60">
        <v>-3.876</v>
      </c>
      <c r="AA20" s="60">
        <v>14.003</v>
      </c>
      <c r="AB20" s="63">
        <v>93.385</v>
      </c>
      <c r="AC20" s="64">
        <v>-0.107</v>
      </c>
      <c r="AD20" s="93">
        <v>13.469</v>
      </c>
      <c r="AE20" s="59">
        <v>93.27</v>
      </c>
      <c r="AF20" s="60">
        <v>-2.785</v>
      </c>
      <c r="AG20" s="61">
        <v>15.906</v>
      </c>
      <c r="AH20" s="65">
        <f t="shared" si="2"/>
        <v>92.66449815183982</v>
      </c>
      <c r="AI20" s="66">
        <f t="shared" si="3"/>
        <v>86.31524836</v>
      </c>
      <c r="AJ20" s="67">
        <f t="shared" si="4"/>
        <v>18.64100187924562</v>
      </c>
      <c r="AK20" s="68">
        <f t="shared" si="5"/>
        <v>95.72083041579866</v>
      </c>
      <c r="AL20" s="66">
        <f t="shared" si="6"/>
        <v>87.20758225000002</v>
      </c>
      <c r="AM20" s="69">
        <f t="shared" si="7"/>
        <v>19.35779518108594</v>
      </c>
      <c r="AN20" s="97">
        <f t="shared" si="8"/>
        <v>87.20758225000002</v>
      </c>
      <c r="AO20" s="64">
        <f t="shared" si="9"/>
        <v>0.47319504099979026</v>
      </c>
      <c r="AP20" s="70">
        <f t="shared" si="10"/>
        <v>0.43110987732791733</v>
      </c>
      <c r="AQ20" s="202">
        <v>240</v>
      </c>
      <c r="AR20" s="203">
        <v>227</v>
      </c>
      <c r="AS20" s="204">
        <v>197</v>
      </c>
      <c r="AT20" s="71">
        <v>35216</v>
      </c>
    </row>
    <row r="21" spans="1:46" s="72" customFormat="1" ht="12">
      <c r="A21" s="57">
        <v>10</v>
      </c>
      <c r="B21" s="57">
        <f t="shared" si="0"/>
        <v>7</v>
      </c>
      <c r="C21" s="57" t="str">
        <f t="shared" si="1"/>
        <v> 07</v>
      </c>
      <c r="D21" s="58" t="s">
        <v>63</v>
      </c>
      <c r="E21" s="59">
        <v>52.26</v>
      </c>
      <c r="F21" s="60">
        <v>42.78</v>
      </c>
      <c r="G21" s="60">
        <v>36.66</v>
      </c>
      <c r="H21" s="60">
        <v>39.6</v>
      </c>
      <c r="I21" s="60">
        <v>51.82</v>
      </c>
      <c r="J21" s="60">
        <v>64.53</v>
      </c>
      <c r="K21" s="60">
        <v>73.61</v>
      </c>
      <c r="L21" s="60">
        <v>79.99</v>
      </c>
      <c r="M21" s="60">
        <v>83.37</v>
      </c>
      <c r="N21" s="60">
        <v>86.02</v>
      </c>
      <c r="O21" s="60">
        <v>87.44</v>
      </c>
      <c r="P21" s="60">
        <v>87.71</v>
      </c>
      <c r="Q21" s="60">
        <v>87.88</v>
      </c>
      <c r="R21" s="60">
        <v>87.93</v>
      </c>
      <c r="S21" s="60">
        <v>88.11</v>
      </c>
      <c r="T21" s="60">
        <v>88.14</v>
      </c>
      <c r="U21" s="60">
        <v>88.01</v>
      </c>
      <c r="V21" s="60">
        <v>88.05</v>
      </c>
      <c r="W21" s="60">
        <v>88.02</v>
      </c>
      <c r="X21" s="61">
        <v>88.09</v>
      </c>
      <c r="Y21" s="62">
        <v>93.57</v>
      </c>
      <c r="Z21" s="60">
        <v>-5.246</v>
      </c>
      <c r="AA21" s="60">
        <v>21.419</v>
      </c>
      <c r="AB21" s="63">
        <v>94.334</v>
      </c>
      <c r="AC21" s="64">
        <v>0.287</v>
      </c>
      <c r="AD21" s="93">
        <v>20.149</v>
      </c>
      <c r="AE21" s="59">
        <v>94.18</v>
      </c>
      <c r="AF21" s="60">
        <v>-3.792</v>
      </c>
      <c r="AG21" s="61">
        <v>24.712</v>
      </c>
      <c r="AH21" s="65">
        <f t="shared" si="2"/>
        <v>93.24893486161359</v>
      </c>
      <c r="AI21" s="66">
        <f t="shared" si="3"/>
        <v>87.55344899999999</v>
      </c>
      <c r="AJ21" s="67">
        <f t="shared" si="4"/>
        <v>12.570967068328116</v>
      </c>
      <c r="AK21" s="68">
        <f t="shared" si="5"/>
        <v>97.89721508946485</v>
      </c>
      <c r="AL21" s="66">
        <f t="shared" si="6"/>
        <v>88.98903556</v>
      </c>
      <c r="AM21" s="69">
        <f t="shared" si="7"/>
        <v>14.038946807908122</v>
      </c>
      <c r="AN21" s="97">
        <f t="shared" si="8"/>
        <v>88.98903556</v>
      </c>
      <c r="AO21" s="64">
        <f t="shared" si="9"/>
        <v>0.4872321457354004</v>
      </c>
      <c r="AP21" s="70">
        <f t="shared" si="10"/>
        <v>0.44289634493891367</v>
      </c>
      <c r="AQ21" s="202">
        <v>251</v>
      </c>
      <c r="AR21" s="203">
        <v>231</v>
      </c>
      <c r="AS21" s="204">
        <v>185</v>
      </c>
      <c r="AT21" s="71">
        <v>35216</v>
      </c>
    </row>
    <row r="22" spans="1:46" s="72" customFormat="1" ht="12">
      <c r="A22" s="57">
        <v>11</v>
      </c>
      <c r="B22" s="57">
        <f>IF(LEFT(C22,1)="3",(((C22/100)-INT(C22/100))*100+0.5),VALUE(C22))</f>
        <v>8</v>
      </c>
      <c r="C22" s="57" t="str">
        <f>RIGHT(D22,3)</f>
        <v> 08</v>
      </c>
      <c r="D22" s="58" t="s">
        <v>64</v>
      </c>
      <c r="E22" s="59">
        <v>69.26</v>
      </c>
      <c r="F22" s="60">
        <v>69.99</v>
      </c>
      <c r="G22" s="60">
        <v>62.72</v>
      </c>
      <c r="H22" s="60">
        <v>49.43</v>
      </c>
      <c r="I22" s="60">
        <v>41.82</v>
      </c>
      <c r="J22" s="60">
        <v>49.56</v>
      </c>
      <c r="K22" s="60">
        <v>71.33</v>
      </c>
      <c r="L22" s="60">
        <v>72.29</v>
      </c>
      <c r="M22" s="60">
        <v>70.06</v>
      </c>
      <c r="N22" s="60">
        <v>72.56</v>
      </c>
      <c r="O22" s="60">
        <v>72.48</v>
      </c>
      <c r="P22" s="60">
        <v>79.54</v>
      </c>
      <c r="Q22" s="60">
        <v>84.42</v>
      </c>
      <c r="R22" s="60">
        <v>85.2</v>
      </c>
      <c r="S22" s="60">
        <v>85.31</v>
      </c>
      <c r="T22" s="60">
        <v>85.57</v>
      </c>
      <c r="U22" s="60">
        <v>85.78</v>
      </c>
      <c r="V22" s="60">
        <v>86.04</v>
      </c>
      <c r="W22" s="60">
        <v>86.18</v>
      </c>
      <c r="X22" s="61">
        <v>86.43</v>
      </c>
      <c r="Y22" s="62">
        <v>89.168</v>
      </c>
      <c r="Z22" s="60">
        <v>-0.376</v>
      </c>
      <c r="AA22" s="60">
        <v>20.945</v>
      </c>
      <c r="AB22" s="63">
        <v>90.413</v>
      </c>
      <c r="AC22" s="64">
        <v>5.499</v>
      </c>
      <c r="AD22" s="93">
        <v>20.877</v>
      </c>
      <c r="AE22" s="59">
        <v>89.832</v>
      </c>
      <c r="AF22" s="60">
        <v>0.447</v>
      </c>
      <c r="AG22" s="61">
        <v>24.382</v>
      </c>
      <c r="AH22" s="65">
        <f t="shared" si="2"/>
        <v>87.12626092388963</v>
      </c>
      <c r="AI22" s="66">
        <f t="shared" si="3"/>
        <v>79.50932224000002</v>
      </c>
      <c r="AJ22" s="67">
        <f t="shared" si="4"/>
        <v>10.975453465694997</v>
      </c>
      <c r="AK22" s="68">
        <f t="shared" si="5"/>
        <v>92.72910523727569</v>
      </c>
      <c r="AL22" s="66">
        <f t="shared" si="6"/>
        <v>81.74510568999999</v>
      </c>
      <c r="AM22" s="69">
        <f t="shared" si="7"/>
        <v>11.58578071197468</v>
      </c>
      <c r="AN22" s="97">
        <f t="shared" si="8"/>
        <v>81.74510568999999</v>
      </c>
      <c r="AO22" s="64">
        <f t="shared" si="9"/>
        <v>0.49838283029200126</v>
      </c>
      <c r="AP22" s="70">
        <f t="shared" si="10"/>
        <v>0.439348110089646</v>
      </c>
      <c r="AQ22" s="202">
        <v>246</v>
      </c>
      <c r="AR22" s="203">
        <v>212</v>
      </c>
      <c r="AS22" s="204">
        <v>170</v>
      </c>
      <c r="AT22" s="71">
        <v>35216</v>
      </c>
    </row>
    <row r="23" spans="1:46" s="72" customFormat="1" ht="12">
      <c r="A23" s="57">
        <v>12</v>
      </c>
      <c r="B23" s="57">
        <f t="shared" si="0"/>
        <v>9</v>
      </c>
      <c r="C23" s="57" t="str">
        <f t="shared" si="1"/>
        <v> 09</v>
      </c>
      <c r="D23" s="58" t="s">
        <v>65</v>
      </c>
      <c r="E23" s="59">
        <v>58.43</v>
      </c>
      <c r="F23" s="60">
        <v>61.12</v>
      </c>
      <c r="G23" s="60">
        <v>54.85</v>
      </c>
      <c r="H23" s="60">
        <v>46.98</v>
      </c>
      <c r="I23" s="60">
        <v>38.83</v>
      </c>
      <c r="J23" s="60">
        <v>34.73</v>
      </c>
      <c r="K23" s="60">
        <v>37.79</v>
      </c>
      <c r="L23" s="60">
        <v>47.52</v>
      </c>
      <c r="M23" s="60">
        <v>56.76</v>
      </c>
      <c r="N23" s="60">
        <v>65.13</v>
      </c>
      <c r="O23" s="60">
        <v>72.08</v>
      </c>
      <c r="P23" s="60">
        <v>81.38</v>
      </c>
      <c r="Q23" s="60">
        <v>86.81</v>
      </c>
      <c r="R23" s="60">
        <v>88.03</v>
      </c>
      <c r="S23" s="60">
        <v>88.4</v>
      </c>
      <c r="T23" s="60">
        <v>88.38</v>
      </c>
      <c r="U23" s="60">
        <v>88.27</v>
      </c>
      <c r="V23" s="60">
        <v>88.34</v>
      </c>
      <c r="W23" s="60">
        <v>88.34</v>
      </c>
      <c r="X23" s="61">
        <v>88.49</v>
      </c>
      <c r="Y23" s="62">
        <v>85.937</v>
      </c>
      <c r="Z23" s="60">
        <v>10.755</v>
      </c>
      <c r="AA23" s="60">
        <v>29.342</v>
      </c>
      <c r="AB23" s="63">
        <v>88.87</v>
      </c>
      <c r="AC23" s="64">
        <v>13.618</v>
      </c>
      <c r="AD23" s="93">
        <v>34.267</v>
      </c>
      <c r="AE23" s="59">
        <v>88.243</v>
      </c>
      <c r="AF23" s="60">
        <v>7.141</v>
      </c>
      <c r="AG23" s="61">
        <v>32.898</v>
      </c>
      <c r="AH23" s="65">
        <f t="shared" si="2"/>
        <v>86.59243613916684</v>
      </c>
      <c r="AI23" s="66">
        <f t="shared" si="3"/>
        <v>73.85167969</v>
      </c>
      <c r="AJ23" s="67">
        <f t="shared" si="4"/>
        <v>2.9101104658106234</v>
      </c>
      <c r="AK23" s="68">
        <f t="shared" si="5"/>
        <v>93.91947395910391</v>
      </c>
      <c r="AL23" s="66">
        <f t="shared" si="6"/>
        <v>78.97876900000001</v>
      </c>
      <c r="AM23" s="69">
        <f t="shared" si="7"/>
        <v>-0.11594077401562848</v>
      </c>
      <c r="AN23" s="97">
        <f t="shared" si="8"/>
        <v>78.97876900000001</v>
      </c>
      <c r="AO23" s="64">
        <f t="shared" si="9"/>
        <v>0.5435711457212513</v>
      </c>
      <c r="AP23" s="70">
        <f t="shared" si="10"/>
        <v>0.45709987655677936</v>
      </c>
      <c r="AQ23" s="202">
        <v>255</v>
      </c>
      <c r="AR23" s="203">
        <v>192</v>
      </c>
      <c r="AS23" s="204">
        <v>138</v>
      </c>
      <c r="AT23" s="71">
        <v>35216</v>
      </c>
    </row>
    <row r="24" spans="1:46" s="72" customFormat="1" ht="12">
      <c r="A24" s="57">
        <v>13</v>
      </c>
      <c r="B24" s="57">
        <f t="shared" si="0"/>
        <v>10</v>
      </c>
      <c r="C24" s="57" t="str">
        <f t="shared" si="1"/>
        <v> 10</v>
      </c>
      <c r="D24" s="58" t="s">
        <v>66</v>
      </c>
      <c r="E24" s="59">
        <v>34.34</v>
      </c>
      <c r="F24" s="60">
        <v>6.35</v>
      </c>
      <c r="G24" s="60">
        <v>0.38</v>
      </c>
      <c r="H24" s="60">
        <v>0.2</v>
      </c>
      <c r="I24" s="60">
        <v>0.18</v>
      </c>
      <c r="J24" s="60">
        <v>0.38</v>
      </c>
      <c r="K24" s="60">
        <v>16.69</v>
      </c>
      <c r="L24" s="60">
        <v>74.19</v>
      </c>
      <c r="M24" s="60">
        <v>85.75</v>
      </c>
      <c r="N24" s="60">
        <v>86.61</v>
      </c>
      <c r="O24" s="60">
        <v>87.19</v>
      </c>
      <c r="P24" s="60">
        <v>87.36</v>
      </c>
      <c r="Q24" s="60">
        <v>87.56</v>
      </c>
      <c r="R24" s="60">
        <v>87.6</v>
      </c>
      <c r="S24" s="60">
        <v>87.86</v>
      </c>
      <c r="T24" s="60">
        <v>87.85</v>
      </c>
      <c r="U24" s="60">
        <v>87.66</v>
      </c>
      <c r="V24" s="60">
        <v>87.75</v>
      </c>
      <c r="W24" s="60">
        <v>87.67</v>
      </c>
      <c r="X24" s="61">
        <v>87.76</v>
      </c>
      <c r="Y24" s="62">
        <v>91.165</v>
      </c>
      <c r="Z24" s="60">
        <v>-15.552</v>
      </c>
      <c r="AA24" s="60">
        <v>104.401</v>
      </c>
      <c r="AB24" s="63">
        <v>93.414</v>
      </c>
      <c r="AC24" s="64">
        <v>-1.131</v>
      </c>
      <c r="AD24" s="93">
        <v>94.006</v>
      </c>
      <c r="AE24" s="59">
        <v>92.886</v>
      </c>
      <c r="AF24" s="60">
        <v>-10.353</v>
      </c>
      <c r="AG24" s="61">
        <v>112.789</v>
      </c>
      <c r="AH24" s="65">
        <f t="shared" si="2"/>
        <v>82.87230893595469</v>
      </c>
      <c r="AI24" s="66">
        <f t="shared" si="3"/>
        <v>83.11057225</v>
      </c>
      <c r="AJ24" s="67">
        <f t="shared" si="4"/>
        <v>-58.56743250672656</v>
      </c>
      <c r="AK24" s="68">
        <f t="shared" si="5"/>
        <v>95.21303604650235</v>
      </c>
      <c r="AL24" s="66">
        <f t="shared" si="6"/>
        <v>87.26175396000001</v>
      </c>
      <c r="AM24" s="69">
        <f t="shared" si="7"/>
        <v>-50.27570922925126</v>
      </c>
      <c r="AN24" s="97">
        <f t="shared" si="8"/>
        <v>87.26175396000001</v>
      </c>
      <c r="AO24" s="64">
        <f t="shared" si="9"/>
        <v>0.7202246451844216</v>
      </c>
      <c r="AP24" s="70">
        <f t="shared" si="10"/>
        <v>0.6600783715510984</v>
      </c>
      <c r="AQ24" s="202">
        <v>255</v>
      </c>
      <c r="AR24" s="203">
        <v>207</v>
      </c>
      <c r="AS24" s="204">
        <v>0</v>
      </c>
      <c r="AT24" s="71">
        <v>35216</v>
      </c>
    </row>
    <row r="25" spans="1:46" s="72" customFormat="1" ht="12">
      <c r="A25" s="57">
        <v>14</v>
      </c>
      <c r="B25" s="57">
        <f t="shared" si="0"/>
        <v>10.500000000000009</v>
      </c>
      <c r="C25" s="57" t="str">
        <f t="shared" si="1"/>
        <v>310</v>
      </c>
      <c r="D25" s="58" t="s">
        <v>67</v>
      </c>
      <c r="E25" s="59">
        <v>63.92</v>
      </c>
      <c r="F25" s="60">
        <v>56.31</v>
      </c>
      <c r="G25" s="60">
        <v>31.88</v>
      </c>
      <c r="H25" s="60">
        <v>11.79</v>
      </c>
      <c r="I25" s="60">
        <v>6.2</v>
      </c>
      <c r="J25" s="60">
        <v>17.34</v>
      </c>
      <c r="K25" s="60">
        <v>60.13</v>
      </c>
      <c r="L25" s="60">
        <v>73.42</v>
      </c>
      <c r="M25" s="60">
        <v>78.59</v>
      </c>
      <c r="N25" s="60">
        <v>82.76</v>
      </c>
      <c r="O25" s="60">
        <v>84.86</v>
      </c>
      <c r="P25" s="60">
        <v>85.32</v>
      </c>
      <c r="Q25" s="60">
        <v>85.46</v>
      </c>
      <c r="R25" s="60">
        <v>85.66</v>
      </c>
      <c r="S25" s="60">
        <v>85.87</v>
      </c>
      <c r="T25" s="60">
        <v>86.03</v>
      </c>
      <c r="U25" s="60">
        <v>85.96</v>
      </c>
      <c r="V25" s="60">
        <v>86.08</v>
      </c>
      <c r="W25" s="60">
        <v>86.17</v>
      </c>
      <c r="X25" s="61">
        <v>86.39</v>
      </c>
      <c r="Y25" s="62">
        <v>91.117</v>
      </c>
      <c r="Z25" s="60">
        <v>-13.541</v>
      </c>
      <c r="AA25" s="60">
        <v>63.312</v>
      </c>
      <c r="AB25" s="63">
        <v>92.714</v>
      </c>
      <c r="AC25" s="64">
        <v>-0.635</v>
      </c>
      <c r="AD25" s="93">
        <v>57.638</v>
      </c>
      <c r="AE25" s="59">
        <v>92.348</v>
      </c>
      <c r="AF25" s="60">
        <v>-9.204</v>
      </c>
      <c r="AG25" s="61">
        <v>72.622</v>
      </c>
      <c r="AH25" s="65">
        <f t="shared" si="2"/>
        <v>83.86729426462017</v>
      </c>
      <c r="AI25" s="66">
        <f t="shared" si="3"/>
        <v>83.02307689000001</v>
      </c>
      <c r="AJ25" s="67">
        <f t="shared" si="4"/>
        <v>-23.891760323729997</v>
      </c>
      <c r="AK25" s="68">
        <f t="shared" si="5"/>
        <v>94.05947414975202</v>
      </c>
      <c r="AL25" s="66">
        <f t="shared" si="6"/>
        <v>85.95885796</v>
      </c>
      <c r="AM25" s="69">
        <f t="shared" si="7"/>
        <v>-18.91398299068875</v>
      </c>
      <c r="AN25" s="97">
        <f t="shared" si="8"/>
        <v>85.95885796</v>
      </c>
      <c r="AO25" s="64">
        <f t="shared" si="9"/>
        <v>0.5838419301780481</v>
      </c>
      <c r="AP25" s="70">
        <f t="shared" si="10"/>
        <v>0.5335601331064787</v>
      </c>
      <c r="AQ25" s="202">
        <v>255</v>
      </c>
      <c r="AR25" s="203">
        <v>216</v>
      </c>
      <c r="AS25" s="204">
        <v>94</v>
      </c>
      <c r="AT25" s="71">
        <v>35216</v>
      </c>
    </row>
    <row r="26" spans="1:46" s="72" customFormat="1" ht="12">
      <c r="A26" s="57">
        <v>15</v>
      </c>
      <c r="B26" s="57">
        <f t="shared" si="0"/>
        <v>11</v>
      </c>
      <c r="C26" s="57" t="str">
        <f t="shared" si="1"/>
        <v> 11</v>
      </c>
      <c r="D26" s="58" t="s">
        <v>68</v>
      </c>
      <c r="E26" s="59">
        <v>54.98</v>
      </c>
      <c r="F26" s="60">
        <v>48.72</v>
      </c>
      <c r="G26" s="60">
        <v>33.37</v>
      </c>
      <c r="H26" s="60">
        <v>22.28</v>
      </c>
      <c r="I26" s="60">
        <v>15.35</v>
      </c>
      <c r="J26" s="60">
        <v>13.93</v>
      </c>
      <c r="K26" s="60">
        <v>21.43</v>
      </c>
      <c r="L26" s="60">
        <v>43.14</v>
      </c>
      <c r="M26" s="60">
        <v>64.14</v>
      </c>
      <c r="N26" s="60">
        <v>74.86</v>
      </c>
      <c r="O26" s="60">
        <v>80.4</v>
      </c>
      <c r="P26" s="60">
        <v>84.85</v>
      </c>
      <c r="Q26" s="60">
        <v>87.17</v>
      </c>
      <c r="R26" s="60">
        <v>87.78</v>
      </c>
      <c r="S26" s="60">
        <v>88.08</v>
      </c>
      <c r="T26" s="60">
        <v>88.14</v>
      </c>
      <c r="U26" s="60">
        <v>88.01</v>
      </c>
      <c r="V26" s="60">
        <v>88.15</v>
      </c>
      <c r="W26" s="60">
        <v>88.18</v>
      </c>
      <c r="X26" s="61">
        <v>88.36</v>
      </c>
      <c r="Y26" s="62">
        <v>87.201</v>
      </c>
      <c r="Z26" s="60">
        <v>1.893</v>
      </c>
      <c r="AA26" s="60">
        <v>63.739</v>
      </c>
      <c r="AB26" s="63">
        <v>90.434</v>
      </c>
      <c r="AC26" s="64">
        <v>8.976</v>
      </c>
      <c r="AD26" s="93">
        <v>66.399</v>
      </c>
      <c r="AE26" s="59">
        <v>89.987</v>
      </c>
      <c r="AF26" s="60">
        <v>0.25</v>
      </c>
      <c r="AG26" s="61">
        <v>69.358</v>
      </c>
      <c r="AH26" s="65">
        <f t="shared" si="2"/>
        <v>84.49382116381743</v>
      </c>
      <c r="AI26" s="66">
        <f t="shared" si="3"/>
        <v>76.04014400999999</v>
      </c>
      <c r="AJ26" s="67">
        <f t="shared" si="4"/>
        <v>-24.423618481905933</v>
      </c>
      <c r="AK26" s="68">
        <f t="shared" si="5"/>
        <v>94.63623320044475</v>
      </c>
      <c r="AL26" s="66">
        <f t="shared" si="6"/>
        <v>81.78308356</v>
      </c>
      <c r="AM26" s="69">
        <f t="shared" si="7"/>
        <v>-26.516752010904383</v>
      </c>
      <c r="AN26" s="97">
        <f t="shared" si="8"/>
        <v>81.78308356</v>
      </c>
      <c r="AO26" s="64">
        <f t="shared" si="9"/>
        <v>0.6313183057178808</v>
      </c>
      <c r="AP26" s="70">
        <f t="shared" si="10"/>
        <v>0.5455749452762498</v>
      </c>
      <c r="AQ26" s="202">
        <v>255</v>
      </c>
      <c r="AR26" s="203">
        <v>191</v>
      </c>
      <c r="AS26" s="204">
        <v>69</v>
      </c>
      <c r="AT26" s="71">
        <v>35216</v>
      </c>
    </row>
    <row r="27" spans="1:46" s="72" customFormat="1" ht="12">
      <c r="A27" s="57">
        <v>16</v>
      </c>
      <c r="B27" s="57">
        <f t="shared" si="0"/>
        <v>12</v>
      </c>
      <c r="C27" s="57" t="str">
        <f t="shared" si="1"/>
        <v> 12</v>
      </c>
      <c r="D27" s="58" t="s">
        <v>69</v>
      </c>
      <c r="E27" s="59">
        <v>32.67</v>
      </c>
      <c r="F27" s="60">
        <v>15.74</v>
      </c>
      <c r="G27" s="60">
        <v>1.45</v>
      </c>
      <c r="H27" s="60">
        <v>0.23</v>
      </c>
      <c r="I27" s="60">
        <v>0.18</v>
      </c>
      <c r="J27" s="60">
        <v>1.15</v>
      </c>
      <c r="K27" s="60">
        <v>27.94</v>
      </c>
      <c r="L27" s="60">
        <v>62.12</v>
      </c>
      <c r="M27" s="60">
        <v>76.67</v>
      </c>
      <c r="N27" s="60">
        <v>82.63</v>
      </c>
      <c r="O27" s="60">
        <v>84.17</v>
      </c>
      <c r="P27" s="60">
        <v>84.98</v>
      </c>
      <c r="Q27" s="60">
        <v>85.5</v>
      </c>
      <c r="R27" s="60">
        <v>85.56</v>
      </c>
      <c r="S27" s="60">
        <v>85.6</v>
      </c>
      <c r="T27" s="60">
        <v>85.74</v>
      </c>
      <c r="U27" s="60">
        <v>85.71</v>
      </c>
      <c r="V27" s="60">
        <v>85.89</v>
      </c>
      <c r="W27" s="60">
        <v>85.93</v>
      </c>
      <c r="X27" s="61">
        <v>86.1</v>
      </c>
      <c r="Y27" s="62">
        <v>89.469</v>
      </c>
      <c r="Z27" s="60">
        <v>-12.272</v>
      </c>
      <c r="AA27" s="60">
        <v>96.136</v>
      </c>
      <c r="AB27" s="63">
        <v>91.907</v>
      </c>
      <c r="AC27" s="64">
        <v>1.079</v>
      </c>
      <c r="AD27" s="93">
        <v>87.383</v>
      </c>
      <c r="AE27" s="59">
        <v>91.471</v>
      </c>
      <c r="AF27" s="60">
        <v>-8.511</v>
      </c>
      <c r="AG27" s="61">
        <v>105.742</v>
      </c>
      <c r="AH27" s="65">
        <f t="shared" si="2"/>
        <v>81.40433825356796</v>
      </c>
      <c r="AI27" s="66">
        <f t="shared" si="3"/>
        <v>80.04701960999999</v>
      </c>
      <c r="AJ27" s="67">
        <f t="shared" si="4"/>
        <v>-51.1715053414575</v>
      </c>
      <c r="AK27" s="68">
        <f t="shared" si="5"/>
        <v>93.3603643478563</v>
      </c>
      <c r="AL27" s="66">
        <f t="shared" si="6"/>
        <v>84.46896649</v>
      </c>
      <c r="AM27" s="69">
        <f t="shared" si="7"/>
        <v>-44.321787229094056</v>
      </c>
      <c r="AN27" s="97">
        <f t="shared" si="8"/>
        <v>84.46896649</v>
      </c>
      <c r="AO27" s="64">
        <f t="shared" si="9"/>
        <v>0.6992890575640023</v>
      </c>
      <c r="AP27" s="70">
        <f t="shared" si="10"/>
        <v>0.6326905896608542</v>
      </c>
      <c r="AQ27" s="202">
        <v>255</v>
      </c>
      <c r="AR27" s="203">
        <v>203</v>
      </c>
      <c r="AS27" s="204">
        <v>0</v>
      </c>
      <c r="AT27" s="71">
        <v>35216</v>
      </c>
    </row>
    <row r="28" spans="1:46" s="72" customFormat="1" ht="12">
      <c r="A28" s="57">
        <v>17</v>
      </c>
      <c r="B28" s="57">
        <f t="shared" si="0"/>
        <v>12.50000000000001</v>
      </c>
      <c r="C28" s="57" t="str">
        <f t="shared" si="1"/>
        <v>312</v>
      </c>
      <c r="D28" s="58" t="s">
        <v>70</v>
      </c>
      <c r="E28" s="59">
        <v>3.01</v>
      </c>
      <c r="F28" s="60">
        <v>0.73</v>
      </c>
      <c r="G28" s="60">
        <v>0.31</v>
      </c>
      <c r="H28" s="60">
        <v>0.19</v>
      </c>
      <c r="I28" s="60">
        <v>0.31</v>
      </c>
      <c r="J28" s="60">
        <v>1.08</v>
      </c>
      <c r="K28" s="60">
        <v>6.43</v>
      </c>
      <c r="L28" s="60">
        <v>30.2</v>
      </c>
      <c r="M28" s="60">
        <v>63.64</v>
      </c>
      <c r="N28" s="60">
        <v>79.34</v>
      </c>
      <c r="O28" s="60">
        <v>85.05</v>
      </c>
      <c r="P28" s="60">
        <v>86.62</v>
      </c>
      <c r="Q28" s="60">
        <v>87.15</v>
      </c>
      <c r="R28" s="60">
        <v>87.33</v>
      </c>
      <c r="S28" s="60">
        <v>87.55</v>
      </c>
      <c r="T28" s="60">
        <v>87.61</v>
      </c>
      <c r="U28" s="60">
        <v>87.48</v>
      </c>
      <c r="V28" s="60">
        <v>87.49</v>
      </c>
      <c r="W28" s="60">
        <v>87.37</v>
      </c>
      <c r="X28" s="61">
        <v>87.32</v>
      </c>
      <c r="Y28" s="62">
        <v>86.837</v>
      </c>
      <c r="Z28" s="60">
        <v>-0.562</v>
      </c>
      <c r="AA28" s="60">
        <v>112.787</v>
      </c>
      <c r="AB28" s="63">
        <v>90.665</v>
      </c>
      <c r="AC28" s="64">
        <v>8.234</v>
      </c>
      <c r="AD28" s="93">
        <v>107.938</v>
      </c>
      <c r="AE28" s="59">
        <v>90.381</v>
      </c>
      <c r="AF28" s="60">
        <v>-2.361</v>
      </c>
      <c r="AG28" s="61">
        <v>122.808</v>
      </c>
      <c r="AH28" s="65">
        <f t="shared" si="2"/>
        <v>82.52970390014882</v>
      </c>
      <c r="AI28" s="66">
        <f t="shared" si="3"/>
        <v>75.40664569</v>
      </c>
      <c r="AJ28" s="67">
        <f t="shared" si="4"/>
        <v>-63.86473739482221</v>
      </c>
      <c r="AK28" s="68">
        <f t="shared" si="5"/>
        <v>94.70903620654326</v>
      </c>
      <c r="AL28" s="66">
        <f t="shared" si="6"/>
        <v>82.20142225000001</v>
      </c>
      <c r="AM28" s="69">
        <f t="shared" si="7"/>
        <v>-61.37618769051564</v>
      </c>
      <c r="AN28" s="97">
        <f t="shared" si="8"/>
        <v>82.20142225000001</v>
      </c>
      <c r="AO28" s="64">
        <f t="shared" si="9"/>
        <v>0.8197484225121544</v>
      </c>
      <c r="AP28" s="70">
        <f t="shared" si="10"/>
        <v>0.7114895147991968</v>
      </c>
      <c r="AQ28" s="202">
        <v>255</v>
      </c>
      <c r="AR28" s="203">
        <v>189</v>
      </c>
      <c r="AS28" s="204">
        <v>0</v>
      </c>
      <c r="AT28" s="71">
        <v>35216</v>
      </c>
    </row>
    <row r="29" spans="1:46" s="72" customFormat="1" ht="12">
      <c r="A29" s="57">
        <v>18</v>
      </c>
      <c r="B29" s="57">
        <f t="shared" si="0"/>
        <v>13</v>
      </c>
      <c r="C29" s="57" t="str">
        <f t="shared" si="1"/>
        <v> 13</v>
      </c>
      <c r="D29" s="58" t="s">
        <v>71</v>
      </c>
      <c r="E29" s="59">
        <v>59.49</v>
      </c>
      <c r="F29" s="60">
        <v>59.09</v>
      </c>
      <c r="G29" s="60">
        <v>49.24</v>
      </c>
      <c r="H29" s="60">
        <v>39.59</v>
      </c>
      <c r="I29" s="60">
        <v>31.52</v>
      </c>
      <c r="J29" s="60">
        <v>28.56</v>
      </c>
      <c r="K29" s="60">
        <v>34.12</v>
      </c>
      <c r="L29" s="60">
        <v>48.51</v>
      </c>
      <c r="M29" s="60">
        <v>61.19</v>
      </c>
      <c r="N29" s="60">
        <v>69.94</v>
      </c>
      <c r="O29" s="60">
        <v>76.22</v>
      </c>
      <c r="P29" s="60">
        <v>83.6</v>
      </c>
      <c r="Q29" s="60">
        <v>87.75</v>
      </c>
      <c r="R29" s="60">
        <v>88.62</v>
      </c>
      <c r="S29" s="60">
        <v>88.99</v>
      </c>
      <c r="T29" s="60">
        <v>89.02</v>
      </c>
      <c r="U29" s="60">
        <v>88.87</v>
      </c>
      <c r="V29" s="60">
        <v>88.94</v>
      </c>
      <c r="W29" s="60">
        <v>88.93</v>
      </c>
      <c r="X29" s="61">
        <v>89.08</v>
      </c>
      <c r="Y29" s="62">
        <v>87.056</v>
      </c>
      <c r="Z29" s="60">
        <v>6.81</v>
      </c>
      <c r="AA29" s="60">
        <v>39.068</v>
      </c>
      <c r="AB29" s="63">
        <v>89.98</v>
      </c>
      <c r="AC29" s="64">
        <v>11.316</v>
      </c>
      <c r="AD29" s="93">
        <v>43.185</v>
      </c>
      <c r="AE29" s="59">
        <v>89.435</v>
      </c>
      <c r="AF29" s="60">
        <v>4.193</v>
      </c>
      <c r="AG29" s="61">
        <v>43.164</v>
      </c>
      <c r="AH29" s="65">
        <f t="shared" si="2"/>
        <v>86.75319323252818</v>
      </c>
      <c r="AI29" s="66">
        <f t="shared" si="3"/>
        <v>75.78747136</v>
      </c>
      <c r="AJ29" s="67">
        <f t="shared" si="4"/>
        <v>-4.544335279019996</v>
      </c>
      <c r="AK29" s="68">
        <f t="shared" si="5"/>
        <v>94.96112458209849</v>
      </c>
      <c r="AL29" s="66">
        <f t="shared" si="6"/>
        <v>80.964004</v>
      </c>
      <c r="AM29" s="69">
        <f t="shared" si="7"/>
        <v>-7.1911775584687545</v>
      </c>
      <c r="AN29" s="97">
        <f t="shared" si="8"/>
        <v>80.964004</v>
      </c>
      <c r="AO29" s="64">
        <f t="shared" si="9"/>
        <v>0.5627861139149168</v>
      </c>
      <c r="AP29" s="70">
        <f t="shared" si="10"/>
        <v>0.47983232484529265</v>
      </c>
      <c r="AQ29" s="202">
        <v>255</v>
      </c>
      <c r="AR29" s="203">
        <v>195</v>
      </c>
      <c r="AS29" s="204">
        <v>122</v>
      </c>
      <c r="AT29" s="71">
        <v>35216</v>
      </c>
    </row>
    <row r="30" spans="1:46" s="72" customFormat="1" ht="12">
      <c r="A30" s="57">
        <v>19</v>
      </c>
      <c r="B30" s="57">
        <f t="shared" si="0"/>
        <v>14</v>
      </c>
      <c r="C30" s="57" t="str">
        <f t="shared" si="1"/>
        <v> 14</v>
      </c>
      <c r="D30" s="58" t="s">
        <v>72</v>
      </c>
      <c r="E30" s="59">
        <v>39.78</v>
      </c>
      <c r="F30" s="60">
        <v>35.59</v>
      </c>
      <c r="G30" s="60">
        <v>21.64</v>
      </c>
      <c r="H30" s="60">
        <v>12.29</v>
      </c>
      <c r="I30" s="60">
        <v>7.08</v>
      </c>
      <c r="J30" s="60">
        <v>5.91</v>
      </c>
      <c r="K30" s="60">
        <v>10.5</v>
      </c>
      <c r="L30" s="60">
        <v>27.37</v>
      </c>
      <c r="M30" s="60">
        <v>47.97</v>
      </c>
      <c r="N30" s="60">
        <v>61.75</v>
      </c>
      <c r="O30" s="60">
        <v>70.41</v>
      </c>
      <c r="P30" s="60">
        <v>79.65</v>
      </c>
      <c r="Q30" s="60">
        <v>84.97</v>
      </c>
      <c r="R30" s="60">
        <v>86.36</v>
      </c>
      <c r="S30" s="60">
        <v>86.82</v>
      </c>
      <c r="T30" s="60">
        <v>86.95</v>
      </c>
      <c r="U30" s="60">
        <v>86.8</v>
      </c>
      <c r="V30" s="60">
        <v>86.94</v>
      </c>
      <c r="W30" s="60">
        <v>86.92</v>
      </c>
      <c r="X30" s="61">
        <v>87.09</v>
      </c>
      <c r="Y30" s="62">
        <v>82.302</v>
      </c>
      <c r="Z30" s="60">
        <v>10.361</v>
      </c>
      <c r="AA30" s="60">
        <v>78.623</v>
      </c>
      <c r="AB30" s="63">
        <v>86.729</v>
      </c>
      <c r="AC30" s="64">
        <v>16.431</v>
      </c>
      <c r="AD30" s="93">
        <v>82.809</v>
      </c>
      <c r="AE30" s="59">
        <v>85.99</v>
      </c>
      <c r="AF30" s="60">
        <v>5.883</v>
      </c>
      <c r="AG30" s="61">
        <v>85.807</v>
      </c>
      <c r="AH30" s="65">
        <f t="shared" si="2"/>
        <v>79.4516493582588</v>
      </c>
      <c r="AI30" s="66">
        <f t="shared" si="3"/>
        <v>67.73619204000002</v>
      </c>
      <c r="AJ30" s="67">
        <f t="shared" si="4"/>
        <v>-35.82551594079563</v>
      </c>
      <c r="AK30" s="68">
        <f t="shared" si="5"/>
        <v>91.0642457764517</v>
      </c>
      <c r="AL30" s="66">
        <f t="shared" si="6"/>
        <v>75.21919441</v>
      </c>
      <c r="AM30" s="69">
        <f t="shared" si="7"/>
        <v>-39.74864659650283</v>
      </c>
      <c r="AN30" s="97">
        <f t="shared" si="8"/>
        <v>75.21919441</v>
      </c>
      <c r="AO30" s="64">
        <f t="shared" si="9"/>
        <v>0.7196775147202301</v>
      </c>
      <c r="AP30" s="70">
        <f t="shared" si="10"/>
        <v>0.5944546339859438</v>
      </c>
      <c r="AQ30" s="202">
        <v>255</v>
      </c>
      <c r="AR30" s="203">
        <v>171</v>
      </c>
      <c r="AS30" s="204">
        <v>3</v>
      </c>
      <c r="AT30" s="71">
        <v>35216</v>
      </c>
    </row>
    <row r="31" spans="1:46" s="72" customFormat="1" ht="12">
      <c r="A31" s="57">
        <v>20</v>
      </c>
      <c r="B31" s="57">
        <f t="shared" si="0"/>
        <v>15</v>
      </c>
      <c r="C31" s="57" t="str">
        <f t="shared" si="1"/>
        <v> 15</v>
      </c>
      <c r="D31" s="58" t="s">
        <v>73</v>
      </c>
      <c r="E31" s="59">
        <v>9.53</v>
      </c>
      <c r="F31" s="60">
        <v>3.41</v>
      </c>
      <c r="G31" s="60">
        <v>1.05</v>
      </c>
      <c r="H31" s="60">
        <v>0.59</v>
      </c>
      <c r="I31" s="60">
        <v>0.82</v>
      </c>
      <c r="J31" s="60">
        <v>1.68</v>
      </c>
      <c r="K31" s="60">
        <v>3.78</v>
      </c>
      <c r="L31" s="60">
        <v>10.07</v>
      </c>
      <c r="M31" s="60">
        <v>26.93</v>
      </c>
      <c r="N31" s="60">
        <v>51.02</v>
      </c>
      <c r="O31" s="60">
        <v>74.8</v>
      </c>
      <c r="P31" s="60">
        <v>85.89</v>
      </c>
      <c r="Q31" s="60">
        <v>88.51</v>
      </c>
      <c r="R31" s="60">
        <v>89.07</v>
      </c>
      <c r="S31" s="60">
        <v>89.42</v>
      </c>
      <c r="T31" s="60">
        <v>89.43</v>
      </c>
      <c r="U31" s="60">
        <v>89.26</v>
      </c>
      <c r="V31" s="60">
        <v>89.32</v>
      </c>
      <c r="W31" s="60">
        <v>89.19</v>
      </c>
      <c r="X31" s="61">
        <v>89.09</v>
      </c>
      <c r="Y31" s="62">
        <v>79.771</v>
      </c>
      <c r="Z31" s="60">
        <v>22.03</v>
      </c>
      <c r="AA31" s="60">
        <v>108.967</v>
      </c>
      <c r="AB31" s="63">
        <v>85.844</v>
      </c>
      <c r="AC31" s="64">
        <v>24.644</v>
      </c>
      <c r="AD31" s="93">
        <v>112.837</v>
      </c>
      <c r="AE31" s="59">
        <v>85.422</v>
      </c>
      <c r="AF31" s="60">
        <v>12.175</v>
      </c>
      <c r="AG31" s="61">
        <v>121.085</v>
      </c>
      <c r="AH31" s="65">
        <f t="shared" si="2"/>
        <v>80.31108205375247</v>
      </c>
      <c r="AI31" s="66">
        <f t="shared" si="3"/>
        <v>63.634124410000005</v>
      </c>
      <c r="AJ31" s="67">
        <f t="shared" si="4"/>
        <v>-57.85073885072157</v>
      </c>
      <c r="AK31" s="68">
        <f t="shared" si="5"/>
        <v>93.48171994674587</v>
      </c>
      <c r="AL31" s="66">
        <f t="shared" si="6"/>
        <v>73.69192335999999</v>
      </c>
      <c r="AM31" s="69">
        <f t="shared" si="7"/>
        <v>-63.47720579380125</v>
      </c>
      <c r="AN31" s="97">
        <f t="shared" si="8"/>
        <v>73.69192335999999</v>
      </c>
      <c r="AO31" s="64">
        <f t="shared" si="9"/>
        <v>0.901494035752929</v>
      </c>
      <c r="AP31" s="70">
        <f t="shared" si="10"/>
        <v>0.7106504825761337</v>
      </c>
      <c r="AQ31" s="202">
        <v>255</v>
      </c>
      <c r="AR31" s="203">
        <v>158</v>
      </c>
      <c r="AS31" s="204">
        <v>0</v>
      </c>
      <c r="AT31" s="71">
        <v>35216</v>
      </c>
    </row>
    <row r="32" spans="1:46" s="72" customFormat="1" ht="12">
      <c r="A32" s="57">
        <v>21</v>
      </c>
      <c r="B32" s="57">
        <f t="shared" si="0"/>
        <v>16</v>
      </c>
      <c r="C32" s="57" t="str">
        <f t="shared" si="1"/>
        <v> 16</v>
      </c>
      <c r="D32" s="58" t="s">
        <v>74</v>
      </c>
      <c r="E32" s="59">
        <v>59.52</v>
      </c>
      <c r="F32" s="60">
        <v>66.63</v>
      </c>
      <c r="G32" s="60">
        <v>60.32</v>
      </c>
      <c r="H32" s="60">
        <v>46.44</v>
      </c>
      <c r="I32" s="60">
        <v>29.95</v>
      </c>
      <c r="J32" s="60">
        <v>18.99</v>
      </c>
      <c r="K32" s="60">
        <v>15.45</v>
      </c>
      <c r="L32" s="60">
        <v>19.09</v>
      </c>
      <c r="M32" s="60">
        <v>28.79</v>
      </c>
      <c r="N32" s="60">
        <v>58.39</v>
      </c>
      <c r="O32" s="60">
        <v>73.88</v>
      </c>
      <c r="P32" s="60">
        <v>80.77</v>
      </c>
      <c r="Q32" s="60">
        <v>84.59</v>
      </c>
      <c r="R32" s="60">
        <v>85.23</v>
      </c>
      <c r="S32" s="60">
        <v>85.37</v>
      </c>
      <c r="T32" s="60">
        <v>85.54</v>
      </c>
      <c r="U32" s="60">
        <v>85.45</v>
      </c>
      <c r="V32" s="60">
        <v>85.62</v>
      </c>
      <c r="W32" s="60">
        <v>85.75</v>
      </c>
      <c r="X32" s="61">
        <v>85.95</v>
      </c>
      <c r="Y32" s="62">
        <v>80.991</v>
      </c>
      <c r="Z32" s="60">
        <v>23.412</v>
      </c>
      <c r="AA32" s="60">
        <v>38.688</v>
      </c>
      <c r="AB32" s="63">
        <v>85.782</v>
      </c>
      <c r="AC32" s="64">
        <v>21.542</v>
      </c>
      <c r="AD32" s="93">
        <v>49.648</v>
      </c>
      <c r="AE32" s="59">
        <v>85.63</v>
      </c>
      <c r="AF32" s="60">
        <v>12.967</v>
      </c>
      <c r="AG32" s="61">
        <v>44.047</v>
      </c>
      <c r="AH32" s="65">
        <f t="shared" si="2"/>
        <v>83.28834239810463</v>
      </c>
      <c r="AI32" s="66">
        <f t="shared" si="3"/>
        <v>65.59542081</v>
      </c>
      <c r="AJ32" s="67">
        <f t="shared" si="4"/>
        <v>-5.689070655795004</v>
      </c>
      <c r="AK32" s="68">
        <f t="shared" si="5"/>
        <v>91.77775093164058</v>
      </c>
      <c r="AL32" s="66">
        <f t="shared" si="6"/>
        <v>73.58551523999999</v>
      </c>
      <c r="AM32" s="69">
        <f t="shared" si="7"/>
        <v>-13.26849083343001</v>
      </c>
      <c r="AN32" s="97">
        <f t="shared" si="8"/>
        <v>73.58551523999999</v>
      </c>
      <c r="AO32" s="64">
        <f t="shared" si="9"/>
        <v>0.6034247443908309</v>
      </c>
      <c r="AP32" s="70">
        <f t="shared" si="10"/>
        <v>0.48381356345981724</v>
      </c>
      <c r="AQ32" s="202">
        <v>255</v>
      </c>
      <c r="AR32" s="203">
        <v>168</v>
      </c>
      <c r="AS32" s="204">
        <v>96</v>
      </c>
      <c r="AT32" s="71">
        <v>35216</v>
      </c>
    </row>
    <row r="33" spans="1:46" s="72" customFormat="1" ht="12">
      <c r="A33" s="57">
        <v>22</v>
      </c>
      <c r="B33" s="57">
        <f t="shared" si="0"/>
        <v>16.500000000000014</v>
      </c>
      <c r="C33" s="57" t="str">
        <f t="shared" si="1"/>
        <v>316</v>
      </c>
      <c r="D33" s="58" t="s">
        <v>75</v>
      </c>
      <c r="E33" s="59">
        <v>54.24</v>
      </c>
      <c r="F33" s="60">
        <v>53.67</v>
      </c>
      <c r="G33" s="60">
        <v>38</v>
      </c>
      <c r="H33" s="60">
        <v>19.12</v>
      </c>
      <c r="I33" s="60">
        <v>11.37</v>
      </c>
      <c r="J33" s="60">
        <v>19.29</v>
      </c>
      <c r="K33" s="60">
        <v>45.11</v>
      </c>
      <c r="L33" s="60">
        <v>44.79</v>
      </c>
      <c r="M33" s="60">
        <v>38.6</v>
      </c>
      <c r="N33" s="60">
        <v>43.47</v>
      </c>
      <c r="O33" s="60">
        <v>43.79</v>
      </c>
      <c r="P33" s="60">
        <v>63.71</v>
      </c>
      <c r="Q33" s="60">
        <v>79.91</v>
      </c>
      <c r="R33" s="60">
        <v>82.73</v>
      </c>
      <c r="S33" s="60">
        <v>83.15</v>
      </c>
      <c r="T33" s="60">
        <v>83.57</v>
      </c>
      <c r="U33" s="60">
        <v>83.78</v>
      </c>
      <c r="V33" s="60">
        <v>84.04</v>
      </c>
      <c r="W33" s="60">
        <v>84.25</v>
      </c>
      <c r="X33" s="61">
        <v>84.68</v>
      </c>
      <c r="Y33" s="62">
        <v>77.497</v>
      </c>
      <c r="Z33" s="60">
        <v>14.107</v>
      </c>
      <c r="AA33" s="60">
        <v>40.485</v>
      </c>
      <c r="AB33" s="63">
        <v>81.179</v>
      </c>
      <c r="AC33" s="64">
        <v>22.171</v>
      </c>
      <c r="AD33" s="93">
        <v>42.618</v>
      </c>
      <c r="AE33" s="59">
        <v>79.286</v>
      </c>
      <c r="AF33" s="60">
        <v>12.046</v>
      </c>
      <c r="AG33" s="61">
        <v>48.148</v>
      </c>
      <c r="AH33" s="65">
        <f t="shared" si="2"/>
        <v>72.4448881123551</v>
      </c>
      <c r="AI33" s="66">
        <f t="shared" si="3"/>
        <v>60.05785009</v>
      </c>
      <c r="AJ33" s="67">
        <f t="shared" si="4"/>
        <v>-7.695506662731569</v>
      </c>
      <c r="AK33" s="68">
        <f t="shared" si="5"/>
        <v>83.05185218957244</v>
      </c>
      <c r="AL33" s="66">
        <f t="shared" si="6"/>
        <v>65.90030041</v>
      </c>
      <c r="AM33" s="69">
        <f t="shared" si="7"/>
        <v>-8.601573259479373</v>
      </c>
      <c r="AN33" s="97">
        <f t="shared" si="8"/>
        <v>65.90030041</v>
      </c>
      <c r="AO33" s="64">
        <f t="shared" si="9"/>
        <v>0.5917457026545208</v>
      </c>
      <c r="AP33" s="70">
        <f t="shared" si="10"/>
        <v>0.469540636881252</v>
      </c>
      <c r="AQ33" s="202">
        <v>255</v>
      </c>
      <c r="AR33" s="203">
        <v>165</v>
      </c>
      <c r="AS33" s="204">
        <v>98</v>
      </c>
      <c r="AT33" s="71">
        <v>35216</v>
      </c>
    </row>
    <row r="34" spans="1:46" s="72" customFormat="1" ht="12">
      <c r="A34" s="57">
        <v>23</v>
      </c>
      <c r="B34" s="57">
        <f t="shared" si="0"/>
        <v>17</v>
      </c>
      <c r="C34" s="57" t="str">
        <f t="shared" si="1"/>
        <v> 17</v>
      </c>
      <c r="D34" s="58" t="s">
        <v>76</v>
      </c>
      <c r="E34" s="59">
        <v>56.88</v>
      </c>
      <c r="F34" s="60">
        <v>64.29</v>
      </c>
      <c r="G34" s="60">
        <v>58.42</v>
      </c>
      <c r="H34" s="60">
        <v>44.79</v>
      </c>
      <c r="I34" s="60">
        <v>28.44</v>
      </c>
      <c r="J34" s="60">
        <v>17.54</v>
      </c>
      <c r="K34" s="60">
        <v>13.5</v>
      </c>
      <c r="L34" s="60">
        <v>15.19</v>
      </c>
      <c r="M34" s="60">
        <v>20.34</v>
      </c>
      <c r="N34" s="60">
        <v>41.96</v>
      </c>
      <c r="O34" s="60">
        <v>52.37</v>
      </c>
      <c r="P34" s="60">
        <v>69.23</v>
      </c>
      <c r="Q34" s="60">
        <v>81.53</v>
      </c>
      <c r="R34" s="60">
        <v>83.63</v>
      </c>
      <c r="S34" s="60">
        <v>83.85</v>
      </c>
      <c r="T34" s="60">
        <v>84.2</v>
      </c>
      <c r="U34" s="60">
        <v>84.44</v>
      </c>
      <c r="V34" s="60">
        <v>84.62</v>
      </c>
      <c r="W34" s="60">
        <v>84.78</v>
      </c>
      <c r="X34" s="61">
        <v>85.04</v>
      </c>
      <c r="Y34" s="62">
        <v>74.926</v>
      </c>
      <c r="Z34" s="60">
        <v>33.25</v>
      </c>
      <c r="AA34" s="60">
        <v>31.152</v>
      </c>
      <c r="AB34" s="63">
        <v>80.514</v>
      </c>
      <c r="AC34" s="64">
        <v>30.42</v>
      </c>
      <c r="AD34" s="93">
        <v>43.994</v>
      </c>
      <c r="AE34" s="59">
        <v>79.384</v>
      </c>
      <c r="AF34" s="60">
        <v>21.422</v>
      </c>
      <c r="AG34" s="61">
        <v>36.032</v>
      </c>
      <c r="AH34" s="65">
        <f t="shared" si="2"/>
        <v>76.43173149868554</v>
      </c>
      <c r="AI34" s="66">
        <f t="shared" si="3"/>
        <v>56.13905476</v>
      </c>
      <c r="AJ34" s="67">
        <f t="shared" si="4"/>
        <v>-1.6511776040700017</v>
      </c>
      <c r="AK34" s="68">
        <f t="shared" si="5"/>
        <v>85.72215874127707</v>
      </c>
      <c r="AL34" s="66">
        <f t="shared" si="6"/>
        <v>64.82504196</v>
      </c>
      <c r="AM34" s="69">
        <f t="shared" si="7"/>
        <v>-9.74709996962625</v>
      </c>
      <c r="AN34" s="97">
        <f t="shared" si="8"/>
        <v>64.82504196</v>
      </c>
      <c r="AO34" s="64">
        <f t="shared" si="9"/>
        <v>0.6088217145856585</v>
      </c>
      <c r="AP34" s="70">
        <f t="shared" si="10"/>
        <v>0.46040479817233404</v>
      </c>
      <c r="AQ34" s="202">
        <v>255</v>
      </c>
      <c r="AR34" s="203">
        <v>151</v>
      </c>
      <c r="AS34" s="204">
        <v>96</v>
      </c>
      <c r="AT34" s="71">
        <v>35216</v>
      </c>
    </row>
    <row r="35" spans="1:46" s="72" customFormat="1" ht="12">
      <c r="A35" s="57">
        <v>24</v>
      </c>
      <c r="B35" s="57">
        <f t="shared" si="0"/>
        <v>17.499999999999993</v>
      </c>
      <c r="C35" s="57" t="str">
        <f t="shared" si="1"/>
        <v>317</v>
      </c>
      <c r="D35" s="58" t="s">
        <v>77</v>
      </c>
      <c r="E35" s="59">
        <v>22.29</v>
      </c>
      <c r="F35" s="60">
        <v>21.08</v>
      </c>
      <c r="G35" s="60">
        <v>17.59</v>
      </c>
      <c r="H35" s="60">
        <v>18.18</v>
      </c>
      <c r="I35" s="60">
        <v>20.68</v>
      </c>
      <c r="J35" s="60">
        <v>20.69</v>
      </c>
      <c r="K35" s="60">
        <v>19.66</v>
      </c>
      <c r="L35" s="60">
        <v>20.21</v>
      </c>
      <c r="M35" s="60">
        <v>23.91</v>
      </c>
      <c r="N35" s="60">
        <v>33.41</v>
      </c>
      <c r="O35" s="60">
        <v>45.13</v>
      </c>
      <c r="P35" s="60">
        <v>67.34</v>
      </c>
      <c r="Q35" s="60">
        <v>83.58</v>
      </c>
      <c r="R35" s="60">
        <v>87.67</v>
      </c>
      <c r="S35" s="60">
        <v>88.51</v>
      </c>
      <c r="T35" s="60">
        <v>88.72</v>
      </c>
      <c r="U35" s="60">
        <v>88.62</v>
      </c>
      <c r="V35" s="60">
        <v>88.69</v>
      </c>
      <c r="W35" s="60">
        <v>88.62</v>
      </c>
      <c r="X35" s="61">
        <v>88.67</v>
      </c>
      <c r="Y35" s="62">
        <v>74.141</v>
      </c>
      <c r="Z35" s="60">
        <v>32.716</v>
      </c>
      <c r="AA35" s="60">
        <v>38.119</v>
      </c>
      <c r="AB35" s="63">
        <v>79.913</v>
      </c>
      <c r="AC35" s="64">
        <v>33.494</v>
      </c>
      <c r="AD35" s="93">
        <v>47.806</v>
      </c>
      <c r="AE35" s="59">
        <v>77.991</v>
      </c>
      <c r="AF35" s="60">
        <v>23.08</v>
      </c>
      <c r="AG35" s="61">
        <v>44.668</v>
      </c>
      <c r="AH35" s="65">
        <f t="shared" si="2"/>
        <v>74.75694776535346</v>
      </c>
      <c r="AI35" s="66">
        <f t="shared" si="3"/>
        <v>54.96887881000001</v>
      </c>
      <c r="AJ35" s="67">
        <f t="shared" si="4"/>
        <v>-6.622815326130939</v>
      </c>
      <c r="AK35" s="68">
        <f t="shared" si="5"/>
        <v>86.01159844183131</v>
      </c>
      <c r="AL35" s="66">
        <f t="shared" si="6"/>
        <v>63.86087568999999</v>
      </c>
      <c r="AM35" s="69">
        <f t="shared" si="7"/>
        <v>-12.665273070564375</v>
      </c>
      <c r="AN35" s="97">
        <f t="shared" si="8"/>
        <v>63.86087568999999</v>
      </c>
      <c r="AO35" s="64">
        <f t="shared" si="9"/>
        <v>0.6268737921665255</v>
      </c>
      <c r="AP35" s="70">
        <f t="shared" si="10"/>
        <v>0.4654338489237478</v>
      </c>
      <c r="AQ35" s="202">
        <v>255</v>
      </c>
      <c r="AR35" s="203">
        <v>143</v>
      </c>
      <c r="AS35" s="204">
        <v>86</v>
      </c>
      <c r="AT35" s="71">
        <v>35216</v>
      </c>
    </row>
    <row r="36" spans="1:46" s="72" customFormat="1" ht="12">
      <c r="A36" s="57">
        <v>25</v>
      </c>
      <c r="B36" s="57">
        <f t="shared" si="0"/>
        <v>18</v>
      </c>
      <c r="C36" s="57" t="str">
        <f t="shared" si="1"/>
        <v> 18</v>
      </c>
      <c r="D36" s="58" t="s">
        <v>78</v>
      </c>
      <c r="E36" s="59">
        <v>37.68</v>
      </c>
      <c r="F36" s="60">
        <v>49.42</v>
      </c>
      <c r="G36" s="60">
        <v>47.72</v>
      </c>
      <c r="H36" s="60">
        <v>35.94</v>
      </c>
      <c r="I36" s="60">
        <v>22.39</v>
      </c>
      <c r="J36" s="60">
        <v>14.65</v>
      </c>
      <c r="K36" s="60">
        <v>12.42</v>
      </c>
      <c r="L36" s="60">
        <v>14.49</v>
      </c>
      <c r="M36" s="60">
        <v>20.07</v>
      </c>
      <c r="N36" s="60">
        <v>41.28</v>
      </c>
      <c r="O36" s="60">
        <v>53.01</v>
      </c>
      <c r="P36" s="60">
        <v>66.35</v>
      </c>
      <c r="Q36" s="60">
        <v>76.04</v>
      </c>
      <c r="R36" s="60">
        <v>77.7</v>
      </c>
      <c r="S36" s="60">
        <v>78.09</v>
      </c>
      <c r="T36" s="60">
        <v>78.29</v>
      </c>
      <c r="U36" s="60">
        <v>78.29</v>
      </c>
      <c r="V36" s="60">
        <v>78.46</v>
      </c>
      <c r="W36" s="60">
        <v>78.7</v>
      </c>
      <c r="X36" s="61">
        <v>79.12</v>
      </c>
      <c r="Y36" s="62">
        <v>73.735</v>
      </c>
      <c r="Z36" s="60">
        <v>29.454</v>
      </c>
      <c r="AA36" s="60">
        <v>37.125</v>
      </c>
      <c r="AB36" s="63">
        <v>79.107</v>
      </c>
      <c r="AC36" s="64">
        <v>27.735</v>
      </c>
      <c r="AD36" s="93">
        <v>48.888</v>
      </c>
      <c r="AE36" s="59">
        <v>78.202</v>
      </c>
      <c r="AF36" s="60">
        <v>18.433</v>
      </c>
      <c r="AG36" s="61">
        <v>42.637</v>
      </c>
      <c r="AH36" s="65">
        <f t="shared" si="2"/>
        <v>72.59239532369659</v>
      </c>
      <c r="AI36" s="66">
        <f t="shared" si="3"/>
        <v>54.36850225</v>
      </c>
      <c r="AJ36" s="67">
        <f t="shared" si="4"/>
        <v>-6.014443324148439</v>
      </c>
      <c r="AK36" s="68">
        <f t="shared" si="5"/>
        <v>81.74207912424333</v>
      </c>
      <c r="AL36" s="66">
        <f t="shared" si="6"/>
        <v>62.57917448999999</v>
      </c>
      <c r="AM36" s="69">
        <f t="shared" si="7"/>
        <v>-13.5566102966175</v>
      </c>
      <c r="AN36" s="97">
        <f t="shared" si="8"/>
        <v>62.57917448999999</v>
      </c>
      <c r="AO36" s="64">
        <f t="shared" si="9"/>
        <v>0.6251084165441629</v>
      </c>
      <c r="AP36" s="70">
        <f t="shared" si="10"/>
        <v>0.4785634167027542</v>
      </c>
      <c r="AQ36" s="202">
        <v>255</v>
      </c>
      <c r="AR36" s="203">
        <v>150</v>
      </c>
      <c r="AS36" s="204">
        <v>80</v>
      </c>
      <c r="AT36" s="71">
        <v>35216</v>
      </c>
    </row>
    <row r="37" spans="1:46" s="72" customFormat="1" ht="12">
      <c r="A37" s="57">
        <v>26</v>
      </c>
      <c r="B37" s="57">
        <f t="shared" si="0"/>
        <v>18.500000000000014</v>
      </c>
      <c r="C37" s="57" t="str">
        <f t="shared" si="1"/>
        <v>318</v>
      </c>
      <c r="D37" s="58" t="s">
        <v>183</v>
      </c>
      <c r="E37" s="59">
        <v>52.07</v>
      </c>
      <c r="F37" s="60">
        <v>61.01</v>
      </c>
      <c r="G37" s="60">
        <v>55.76</v>
      </c>
      <c r="H37" s="60">
        <v>41.54</v>
      </c>
      <c r="I37" s="60">
        <v>24.38</v>
      </c>
      <c r="J37" s="60">
        <v>13.19</v>
      </c>
      <c r="K37" s="60">
        <v>8.61</v>
      </c>
      <c r="L37" s="60">
        <v>8.86</v>
      </c>
      <c r="M37" s="60">
        <v>10.96</v>
      </c>
      <c r="N37" s="60">
        <v>25.88</v>
      </c>
      <c r="O37" s="60">
        <v>33.6</v>
      </c>
      <c r="P37" s="60">
        <v>58.2</v>
      </c>
      <c r="Q37" s="60">
        <v>80.44</v>
      </c>
      <c r="R37" s="60">
        <v>84.87</v>
      </c>
      <c r="S37" s="60">
        <v>85.62</v>
      </c>
      <c r="T37" s="60">
        <v>85.95</v>
      </c>
      <c r="U37" s="60">
        <v>86.18</v>
      </c>
      <c r="V37" s="60">
        <v>86.29</v>
      </c>
      <c r="W37" s="60">
        <v>86.59</v>
      </c>
      <c r="X37" s="61">
        <v>86.97</v>
      </c>
      <c r="Y37" s="62">
        <v>68.287</v>
      </c>
      <c r="Z37" s="60">
        <v>46.739</v>
      </c>
      <c r="AA37" s="60">
        <v>27.453</v>
      </c>
      <c r="AB37" s="63">
        <v>75.312</v>
      </c>
      <c r="AC37" s="64">
        <v>42.116</v>
      </c>
      <c r="AD37" s="93">
        <v>43.727</v>
      </c>
      <c r="AE37" s="59">
        <v>72.849</v>
      </c>
      <c r="AF37" s="60">
        <v>32.348</v>
      </c>
      <c r="AG37" s="61">
        <v>32.018</v>
      </c>
      <c r="AH37" s="65">
        <f t="shared" si="2"/>
        <v>70.14266799778262</v>
      </c>
      <c r="AI37" s="66">
        <f t="shared" si="3"/>
        <v>46.63114369000001</v>
      </c>
      <c r="AJ37" s="67">
        <f t="shared" si="4"/>
        <v>-0.7780922309784377</v>
      </c>
      <c r="AK37" s="68">
        <f t="shared" si="5"/>
        <v>81.10455696799433</v>
      </c>
      <c r="AL37" s="66">
        <f t="shared" si="6"/>
        <v>56.71897344</v>
      </c>
      <c r="AM37" s="69">
        <f t="shared" si="7"/>
        <v>-10.323935187704999</v>
      </c>
      <c r="AN37" s="97">
        <f t="shared" si="8"/>
        <v>56.71897344</v>
      </c>
      <c r="AO37" s="64">
        <f t="shared" si="9"/>
        <v>0.6361161918033129</v>
      </c>
      <c r="AP37" s="70">
        <f t="shared" si="10"/>
        <v>0.44485610595079106</v>
      </c>
      <c r="AQ37" s="202">
        <v>255</v>
      </c>
      <c r="AR37" s="203">
        <v>122</v>
      </c>
      <c r="AS37" s="204">
        <v>82</v>
      </c>
      <c r="AT37" s="71">
        <v>35216</v>
      </c>
    </row>
    <row r="38" spans="1:46" s="72" customFormat="1" ht="12">
      <c r="A38" s="57">
        <v>27</v>
      </c>
      <c r="B38" s="57">
        <f t="shared" si="0"/>
        <v>19</v>
      </c>
      <c r="C38" s="57" t="str">
        <f t="shared" si="1"/>
        <v> 19</v>
      </c>
      <c r="D38" s="58" t="s">
        <v>79</v>
      </c>
      <c r="E38" s="59">
        <v>1.27</v>
      </c>
      <c r="F38" s="60">
        <v>1.8</v>
      </c>
      <c r="G38" s="60">
        <v>1.4</v>
      </c>
      <c r="H38" s="60">
        <v>0.62</v>
      </c>
      <c r="I38" s="60">
        <v>0.13</v>
      </c>
      <c r="J38" s="60">
        <v>0.09</v>
      </c>
      <c r="K38" s="60">
        <v>0.06</v>
      </c>
      <c r="L38" s="60">
        <v>0.03</v>
      </c>
      <c r="M38" s="60">
        <v>0.05</v>
      </c>
      <c r="N38" s="60">
        <v>0.19</v>
      </c>
      <c r="O38" s="60">
        <v>1.21</v>
      </c>
      <c r="P38" s="60">
        <v>14.73</v>
      </c>
      <c r="Q38" s="60">
        <v>54.48</v>
      </c>
      <c r="R38" s="60">
        <v>77.64</v>
      </c>
      <c r="S38" s="60">
        <v>84.08</v>
      </c>
      <c r="T38" s="60">
        <v>86.07</v>
      </c>
      <c r="U38" s="60">
        <v>86.63</v>
      </c>
      <c r="V38" s="60">
        <v>86.76</v>
      </c>
      <c r="W38" s="60">
        <v>86.8</v>
      </c>
      <c r="X38" s="61">
        <v>86.85</v>
      </c>
      <c r="Y38" s="62">
        <v>46.509</v>
      </c>
      <c r="Z38" s="60">
        <v>70.057</v>
      </c>
      <c r="AA38" s="60">
        <v>77.281</v>
      </c>
      <c r="AB38" s="63">
        <v>57.271</v>
      </c>
      <c r="AC38" s="64">
        <v>66.054</v>
      </c>
      <c r="AD38" s="93">
        <v>96.357</v>
      </c>
      <c r="AE38" s="59">
        <v>48.707</v>
      </c>
      <c r="AF38" s="60">
        <v>53.846</v>
      </c>
      <c r="AG38" s="61">
        <v>81.059</v>
      </c>
      <c r="AH38" s="65">
        <f t="shared" si="2"/>
        <v>43.07991778955335</v>
      </c>
      <c r="AI38" s="66">
        <f t="shared" si="3"/>
        <v>21.63087081</v>
      </c>
      <c r="AJ38" s="67">
        <f t="shared" si="4"/>
        <v>-25.58522936739657</v>
      </c>
      <c r="AK38" s="68">
        <f t="shared" si="5"/>
        <v>58.458252996955494</v>
      </c>
      <c r="AL38" s="66">
        <f t="shared" si="6"/>
        <v>32.79967441</v>
      </c>
      <c r="AM38" s="69">
        <f t="shared" si="7"/>
        <v>-39.42859988939343</v>
      </c>
      <c r="AN38" s="97">
        <f t="shared" si="8"/>
        <v>32.79967441</v>
      </c>
      <c r="AO38" s="64">
        <f t="shared" si="9"/>
        <v>1.1278991219237264</v>
      </c>
      <c r="AP38" s="70">
        <f t="shared" si="10"/>
        <v>0.6328400537106336</v>
      </c>
      <c r="AQ38" s="202">
        <v>228</v>
      </c>
      <c r="AR38" s="203">
        <v>54</v>
      </c>
      <c r="AS38" s="204">
        <v>0</v>
      </c>
      <c r="AT38" s="71">
        <v>35216</v>
      </c>
    </row>
    <row r="39" spans="1:46" s="72" customFormat="1" ht="12">
      <c r="A39" s="57">
        <v>28</v>
      </c>
      <c r="B39" s="57">
        <f t="shared" si="0"/>
        <v>20</v>
      </c>
      <c r="C39" s="57" t="str">
        <f t="shared" si="1"/>
        <v> 20</v>
      </c>
      <c r="D39" s="58" t="s">
        <v>80</v>
      </c>
      <c r="E39" s="59">
        <v>27.64</v>
      </c>
      <c r="F39" s="60">
        <v>26.85</v>
      </c>
      <c r="G39" s="60">
        <v>15.61</v>
      </c>
      <c r="H39" s="60">
        <v>8.01</v>
      </c>
      <c r="I39" s="60">
        <v>3.79</v>
      </c>
      <c r="J39" s="60">
        <v>2.59</v>
      </c>
      <c r="K39" s="60">
        <v>4.15</v>
      </c>
      <c r="L39" s="60">
        <v>11.26</v>
      </c>
      <c r="M39" s="60">
        <v>22.45</v>
      </c>
      <c r="N39" s="60">
        <v>35.28</v>
      </c>
      <c r="O39" s="60">
        <v>48.15</v>
      </c>
      <c r="P39" s="60">
        <v>69.25</v>
      </c>
      <c r="Q39" s="60">
        <v>83.6</v>
      </c>
      <c r="R39" s="60">
        <v>87.11</v>
      </c>
      <c r="S39" s="60">
        <v>87.75</v>
      </c>
      <c r="T39" s="60">
        <v>87.91</v>
      </c>
      <c r="U39" s="60">
        <v>87.81</v>
      </c>
      <c r="V39" s="60">
        <v>87.84</v>
      </c>
      <c r="W39" s="60">
        <v>87.68</v>
      </c>
      <c r="X39" s="61">
        <v>87.51</v>
      </c>
      <c r="Y39" s="62">
        <v>73.243</v>
      </c>
      <c r="Z39" s="60">
        <v>31.081</v>
      </c>
      <c r="AA39" s="60">
        <v>81.663</v>
      </c>
      <c r="AB39" s="63">
        <v>79.853</v>
      </c>
      <c r="AC39" s="64">
        <v>33.221</v>
      </c>
      <c r="AD39" s="93">
        <v>91.425</v>
      </c>
      <c r="AE39" s="59">
        <v>78.061</v>
      </c>
      <c r="AF39" s="60">
        <v>20.827</v>
      </c>
      <c r="AG39" s="61">
        <v>90.024</v>
      </c>
      <c r="AH39" s="65">
        <f t="shared" si="2"/>
        <v>72.41893859296236</v>
      </c>
      <c r="AI39" s="66">
        <f t="shared" si="3"/>
        <v>53.64537049</v>
      </c>
      <c r="AJ39" s="67">
        <f t="shared" si="4"/>
        <v>-36.302298010844055</v>
      </c>
      <c r="AK39" s="68">
        <f t="shared" si="5"/>
        <v>85.76511722687323</v>
      </c>
      <c r="AL39" s="66">
        <f t="shared" si="6"/>
        <v>63.76501608999999</v>
      </c>
      <c r="AM39" s="69">
        <f t="shared" si="7"/>
        <v>-44.91875726535656</v>
      </c>
      <c r="AN39" s="97">
        <f t="shared" si="8"/>
        <v>63.76501608999999</v>
      </c>
      <c r="AO39" s="64">
        <f t="shared" si="9"/>
        <v>0.8198450346799525</v>
      </c>
      <c r="AP39" s="70">
        <f t="shared" si="10"/>
        <v>0.6095418920653374</v>
      </c>
      <c r="AQ39" s="202">
        <v>255</v>
      </c>
      <c r="AR39" s="203">
        <v>139</v>
      </c>
      <c r="AS39" s="204">
        <v>0</v>
      </c>
      <c r="AT39" s="71">
        <v>35216</v>
      </c>
    </row>
    <row r="40" spans="1:46" s="72" customFormat="1" ht="12">
      <c r="A40" s="57">
        <v>29</v>
      </c>
      <c r="B40" s="57">
        <f t="shared" si="0"/>
        <v>21</v>
      </c>
      <c r="C40" s="57" t="str">
        <f t="shared" si="1"/>
        <v> 21</v>
      </c>
      <c r="D40" s="58" t="s">
        <v>81</v>
      </c>
      <c r="E40" s="59">
        <v>15.75</v>
      </c>
      <c r="F40" s="60">
        <v>18.47</v>
      </c>
      <c r="G40" s="60">
        <v>11.29</v>
      </c>
      <c r="H40" s="60">
        <v>5.58</v>
      </c>
      <c r="I40" s="60">
        <v>2.14</v>
      </c>
      <c r="J40" s="60">
        <v>1.07</v>
      </c>
      <c r="K40" s="60">
        <v>1.31</v>
      </c>
      <c r="L40" s="60">
        <v>3.12</v>
      </c>
      <c r="M40" s="60">
        <v>6.89</v>
      </c>
      <c r="N40" s="60">
        <v>14.45</v>
      </c>
      <c r="O40" s="60">
        <v>26.01</v>
      </c>
      <c r="P40" s="60">
        <v>54.28</v>
      </c>
      <c r="Q40" s="60">
        <v>79.76</v>
      </c>
      <c r="R40" s="60">
        <v>86.87</v>
      </c>
      <c r="S40" s="60">
        <v>87.96</v>
      </c>
      <c r="T40" s="60">
        <v>88.23</v>
      </c>
      <c r="U40" s="60">
        <v>88.19</v>
      </c>
      <c r="V40" s="60">
        <v>88.18</v>
      </c>
      <c r="W40" s="60">
        <v>88.09</v>
      </c>
      <c r="X40" s="61">
        <v>87.99</v>
      </c>
      <c r="Y40" s="62">
        <v>63.793</v>
      </c>
      <c r="Z40" s="60">
        <v>50.58</v>
      </c>
      <c r="AA40" s="60">
        <v>80.167</v>
      </c>
      <c r="AB40" s="63">
        <v>72.462</v>
      </c>
      <c r="AC40" s="64">
        <v>48.812</v>
      </c>
      <c r="AD40" s="93">
        <v>95.876</v>
      </c>
      <c r="AE40" s="59">
        <v>68.972</v>
      </c>
      <c r="AF40" s="60">
        <v>35.766</v>
      </c>
      <c r="AG40" s="61">
        <v>88.37</v>
      </c>
      <c r="AH40" s="65">
        <f aca="true" t="shared" si="11" ref="AH40:AH49">109.83*((AI40/100)+((Z40/185.2)*SQRT(AI40/100)))</f>
        <v>63.83098222778298</v>
      </c>
      <c r="AI40" s="66">
        <f aca="true" t="shared" si="12" ref="AI40:AI49">POWER(Y40,2)/100</f>
        <v>40.695468489999996</v>
      </c>
      <c r="AJ40" s="67">
        <f aca="true" t="shared" si="13" ref="AJ40:AJ49">-(35.55*((SQRT(AI40/100)*(AA40/38.4))-(AI40/100)))</f>
        <v>-32.8780790434847</v>
      </c>
      <c r="AK40" s="68">
        <f aca="true" t="shared" si="14" ref="AK40:AK49">109.83*((AL40/100)+((AC40/185.2)*SQRT(AL40/100)))</f>
        <v>78.6446153780222</v>
      </c>
      <c r="AL40" s="66">
        <f aca="true" t="shared" si="15" ref="AL40:AL49">POWER(AB40,2)/100</f>
        <v>52.507414440000005</v>
      </c>
      <c r="AM40" s="69">
        <f aca="true" t="shared" si="16" ref="AM40:AM49">-(35.55*((SQRT(AL40/100)*(AD40/38.4))-(AL40/100)))</f>
        <v>-45.65103255501751</v>
      </c>
      <c r="AN40" s="97">
        <f aca="true" t="shared" si="17" ref="AN40:AN49">AL40</f>
        <v>52.507414440000005</v>
      </c>
      <c r="AO40" s="64">
        <f aca="true" t="shared" si="18" ref="AO40:AO49">AK40/(AL40+AK40+AM40)</f>
        <v>0.9198093343415403</v>
      </c>
      <c r="AP40" s="70">
        <f aca="true" t="shared" si="19" ref="AP40:AP49">AL40/(AL40+AK40+AM40)</f>
        <v>0.6141146433471996</v>
      </c>
      <c r="AQ40" s="202">
        <v>255</v>
      </c>
      <c r="AR40" s="203">
        <v>108</v>
      </c>
      <c r="AS40" s="204">
        <v>0</v>
      </c>
      <c r="AT40" s="71">
        <v>35216</v>
      </c>
    </row>
    <row r="41" spans="1:46" s="72" customFormat="1" ht="12">
      <c r="A41" s="57">
        <v>30</v>
      </c>
      <c r="B41" s="57">
        <f t="shared" si="0"/>
        <v>21</v>
      </c>
      <c r="C41" s="57" t="str">
        <f t="shared" si="1"/>
        <v> 21</v>
      </c>
      <c r="D41" s="58" t="s">
        <v>82</v>
      </c>
      <c r="E41" s="59">
        <v>25.07</v>
      </c>
      <c r="F41" s="60">
        <v>29.03</v>
      </c>
      <c r="G41" s="60">
        <v>16.76</v>
      </c>
      <c r="H41" s="60">
        <v>4.2</v>
      </c>
      <c r="I41" s="60">
        <v>0.95</v>
      </c>
      <c r="J41" s="60">
        <v>0.89</v>
      </c>
      <c r="K41" s="60">
        <v>2.34</v>
      </c>
      <c r="L41" s="60">
        <v>3.59</v>
      </c>
      <c r="M41" s="60">
        <v>6.13</v>
      </c>
      <c r="N41" s="60">
        <v>22.58</v>
      </c>
      <c r="O41" s="60">
        <v>33.42</v>
      </c>
      <c r="P41" s="60">
        <v>57.26</v>
      </c>
      <c r="Q41" s="60">
        <v>78.87</v>
      </c>
      <c r="R41" s="60">
        <v>83.15</v>
      </c>
      <c r="S41" s="60">
        <v>83.89</v>
      </c>
      <c r="T41" s="60">
        <v>84.39</v>
      </c>
      <c r="U41" s="60">
        <v>84.8</v>
      </c>
      <c r="V41" s="60">
        <v>85.16</v>
      </c>
      <c r="W41" s="60">
        <v>85.36</v>
      </c>
      <c r="X41" s="61">
        <v>85.57</v>
      </c>
      <c r="Y41" s="62">
        <v>65.869</v>
      </c>
      <c r="Z41" s="60">
        <v>43.984</v>
      </c>
      <c r="AA41" s="60">
        <v>87.074</v>
      </c>
      <c r="AB41" s="63">
        <v>73.872</v>
      </c>
      <c r="AC41" s="64">
        <v>43.137</v>
      </c>
      <c r="AD41" s="93">
        <v>100.434</v>
      </c>
      <c r="AE41" s="59">
        <v>71.283</v>
      </c>
      <c r="AF41" s="60">
        <v>29.756</v>
      </c>
      <c r="AG41" s="61">
        <v>97.927</v>
      </c>
      <c r="AH41" s="65">
        <f t="shared" si="11"/>
        <v>64.8335094585805</v>
      </c>
      <c r="AI41" s="66">
        <f t="shared" si="12"/>
        <v>43.38725161</v>
      </c>
      <c r="AJ41" s="67">
        <f t="shared" si="13"/>
        <v>-37.67380554959813</v>
      </c>
      <c r="AK41" s="68">
        <f t="shared" si="14"/>
        <v>78.83276283154544</v>
      </c>
      <c r="AL41" s="66">
        <f t="shared" si="15"/>
        <v>54.57072384</v>
      </c>
      <c r="AM41" s="69">
        <f t="shared" si="16"/>
        <v>-49.28622979113</v>
      </c>
      <c r="AN41" s="97">
        <f t="shared" si="17"/>
        <v>54.57072384</v>
      </c>
      <c r="AO41" s="64">
        <f t="shared" si="18"/>
        <v>0.9371770520716973</v>
      </c>
      <c r="AP41" s="70">
        <f t="shared" si="19"/>
        <v>0.6487458800229302</v>
      </c>
      <c r="AQ41" s="202">
        <v>255</v>
      </c>
      <c r="AR41" s="203">
        <v>121</v>
      </c>
      <c r="AS41" s="204">
        <v>0</v>
      </c>
      <c r="AT41" s="71">
        <v>35216</v>
      </c>
    </row>
    <row r="42" spans="1:46" s="72" customFormat="1" ht="12">
      <c r="A42" s="57">
        <v>31</v>
      </c>
      <c r="B42" s="57">
        <f t="shared" si="0"/>
        <v>21.499999999999996</v>
      </c>
      <c r="C42" s="57" t="str">
        <f t="shared" si="1"/>
        <v>321</v>
      </c>
      <c r="D42" s="58" t="s">
        <v>184</v>
      </c>
      <c r="E42" s="59">
        <v>46.99</v>
      </c>
      <c r="F42" s="60">
        <v>43.54</v>
      </c>
      <c r="G42" s="60">
        <v>22.39</v>
      </c>
      <c r="H42" s="60">
        <v>6.23</v>
      </c>
      <c r="I42" s="60">
        <v>2.33</v>
      </c>
      <c r="J42" s="60">
        <v>7.06</v>
      </c>
      <c r="K42" s="60">
        <v>27.15</v>
      </c>
      <c r="L42" s="60">
        <v>26.98</v>
      </c>
      <c r="M42" s="60">
        <v>20.33</v>
      </c>
      <c r="N42" s="60">
        <v>24.84</v>
      </c>
      <c r="O42" s="60">
        <v>25.09</v>
      </c>
      <c r="P42" s="60">
        <v>48.95</v>
      </c>
      <c r="Q42" s="60">
        <v>71.63</v>
      </c>
      <c r="R42" s="60">
        <v>72.97</v>
      </c>
      <c r="S42" s="60">
        <v>70.14</v>
      </c>
      <c r="T42" s="60">
        <v>67.85</v>
      </c>
      <c r="U42" s="60">
        <v>66</v>
      </c>
      <c r="V42" s="60">
        <v>68.19</v>
      </c>
      <c r="W42" s="60">
        <v>76.29</v>
      </c>
      <c r="X42" s="61">
        <v>83.43</v>
      </c>
      <c r="Y42" s="62">
        <v>66.876</v>
      </c>
      <c r="Z42" s="60">
        <v>25.721</v>
      </c>
      <c r="AA42" s="60">
        <v>51.633</v>
      </c>
      <c r="AB42" s="63">
        <v>72.093</v>
      </c>
      <c r="AC42" s="64">
        <v>32.141</v>
      </c>
      <c r="AD42" s="93">
        <v>55.208</v>
      </c>
      <c r="AE42" s="59">
        <v>69.464</v>
      </c>
      <c r="AF42" s="60">
        <v>21.35</v>
      </c>
      <c r="AG42" s="61">
        <v>61.799</v>
      </c>
      <c r="AH42" s="65">
        <f t="shared" si="11"/>
        <v>59.32125411597518</v>
      </c>
      <c r="AI42" s="66">
        <f t="shared" si="12"/>
        <v>44.723993760000006</v>
      </c>
      <c r="AJ42" s="67">
        <f t="shared" si="13"/>
        <v>-16.067925546288752</v>
      </c>
      <c r="AK42" s="68">
        <f t="shared" si="14"/>
        <v>70.82449886796645</v>
      </c>
      <c r="AL42" s="66">
        <f t="shared" si="15"/>
        <v>51.97400649</v>
      </c>
      <c r="AM42" s="69">
        <f t="shared" si="16"/>
        <v>-18.3703559868675</v>
      </c>
      <c r="AN42" s="97">
        <f t="shared" si="17"/>
        <v>51.97400649</v>
      </c>
      <c r="AO42" s="64">
        <f t="shared" si="18"/>
        <v>0.6782127165375921</v>
      </c>
      <c r="AP42" s="70">
        <f t="shared" si="19"/>
        <v>0.49770111605926903</v>
      </c>
      <c r="AQ42" s="202">
        <v>239</v>
      </c>
      <c r="AR42" s="203">
        <v>127</v>
      </c>
      <c r="AS42" s="204">
        <v>53</v>
      </c>
      <c r="AT42" s="71">
        <v>35216</v>
      </c>
    </row>
    <row r="43" spans="1:46" s="72" customFormat="1" ht="12">
      <c r="A43" s="57">
        <v>32</v>
      </c>
      <c r="B43" s="57">
        <f t="shared" si="0"/>
        <v>22</v>
      </c>
      <c r="C43" s="57" t="str">
        <f t="shared" si="1"/>
        <v> 22</v>
      </c>
      <c r="D43" s="58" t="s">
        <v>83</v>
      </c>
      <c r="E43" s="59">
        <v>0.87</v>
      </c>
      <c r="F43" s="60">
        <v>5.67</v>
      </c>
      <c r="G43" s="60">
        <v>5.8</v>
      </c>
      <c r="H43" s="60">
        <v>1.47</v>
      </c>
      <c r="I43" s="60">
        <v>0.31</v>
      </c>
      <c r="J43" s="60">
        <v>0.09</v>
      </c>
      <c r="K43" s="60">
        <v>0.06</v>
      </c>
      <c r="L43" s="60">
        <v>0.15</v>
      </c>
      <c r="M43" s="60">
        <v>0.49</v>
      </c>
      <c r="N43" s="60">
        <v>2.43</v>
      </c>
      <c r="O43" s="60">
        <v>9.45</v>
      </c>
      <c r="P43" s="60">
        <v>32.39</v>
      </c>
      <c r="Q43" s="60">
        <v>64.54</v>
      </c>
      <c r="R43" s="60">
        <v>80.88</v>
      </c>
      <c r="S43" s="60">
        <v>84.97</v>
      </c>
      <c r="T43" s="60">
        <v>85.75</v>
      </c>
      <c r="U43" s="60">
        <v>85.86</v>
      </c>
      <c r="V43" s="60">
        <v>85.68</v>
      </c>
      <c r="W43" s="60">
        <v>86.13</v>
      </c>
      <c r="X43" s="61">
        <v>86.62</v>
      </c>
      <c r="Y43" s="62">
        <v>53.229</v>
      </c>
      <c r="Z43" s="60">
        <v>63.656</v>
      </c>
      <c r="AA43" s="60">
        <v>84.961</v>
      </c>
      <c r="AB43" s="63">
        <v>63.325</v>
      </c>
      <c r="AC43" s="64">
        <v>59.802</v>
      </c>
      <c r="AD43" s="93">
        <v>103.742</v>
      </c>
      <c r="AE43" s="59">
        <v>57.39</v>
      </c>
      <c r="AF43" s="60">
        <v>46.681</v>
      </c>
      <c r="AG43" s="61">
        <v>92.211</v>
      </c>
      <c r="AH43" s="65">
        <f t="shared" si="11"/>
        <v>51.212482398258935</v>
      </c>
      <c r="AI43" s="66">
        <f t="shared" si="12"/>
        <v>28.333264409999998</v>
      </c>
      <c r="AJ43" s="67">
        <f t="shared" si="13"/>
        <v>-31.794954555096563</v>
      </c>
      <c r="AK43" s="68">
        <f t="shared" si="14"/>
        <v>66.5004321831277</v>
      </c>
      <c r="AL43" s="66">
        <f t="shared" si="15"/>
        <v>40.100556250000004</v>
      </c>
      <c r="AM43" s="69">
        <f t="shared" si="16"/>
        <v>-46.56310106367189</v>
      </c>
      <c r="AN43" s="97">
        <f t="shared" si="17"/>
        <v>40.100556250000004</v>
      </c>
      <c r="AO43" s="64">
        <f t="shared" si="18"/>
        <v>1.107641109586406</v>
      </c>
      <c r="AP43" s="70">
        <f t="shared" si="19"/>
        <v>0.6679208414385531</v>
      </c>
      <c r="AQ43" s="202">
        <v>248</v>
      </c>
      <c r="AR43" s="203">
        <v>80</v>
      </c>
      <c r="AS43" s="204">
        <v>0</v>
      </c>
      <c r="AT43" s="71">
        <v>35216</v>
      </c>
    </row>
    <row r="44" spans="1:46" s="72" customFormat="1" ht="12">
      <c r="A44" s="57">
        <v>33</v>
      </c>
      <c r="B44" s="57">
        <f t="shared" si="0"/>
        <v>23</v>
      </c>
      <c r="C44" s="57" t="str">
        <f t="shared" si="1"/>
        <v> 23</v>
      </c>
      <c r="D44" s="58" t="s">
        <v>84</v>
      </c>
      <c r="E44" s="59">
        <v>11.72</v>
      </c>
      <c r="F44" s="60">
        <v>17.15</v>
      </c>
      <c r="G44" s="60">
        <v>14.47</v>
      </c>
      <c r="H44" s="60">
        <v>8.98</v>
      </c>
      <c r="I44" s="60">
        <v>3.7</v>
      </c>
      <c r="J44" s="60">
        <v>1.58</v>
      </c>
      <c r="K44" s="60">
        <v>1.27</v>
      </c>
      <c r="L44" s="60">
        <v>1.87</v>
      </c>
      <c r="M44" s="60">
        <v>3.66</v>
      </c>
      <c r="N44" s="60">
        <v>8.46</v>
      </c>
      <c r="O44" s="60">
        <v>17.52</v>
      </c>
      <c r="P44" s="60">
        <v>45.28</v>
      </c>
      <c r="Q44" s="60">
        <v>74.64</v>
      </c>
      <c r="R44" s="60">
        <v>84.37</v>
      </c>
      <c r="S44" s="60">
        <v>86.62</v>
      </c>
      <c r="T44" s="60">
        <v>87.37</v>
      </c>
      <c r="U44" s="60">
        <v>87.53</v>
      </c>
      <c r="V44" s="60">
        <v>87.61</v>
      </c>
      <c r="W44" s="60">
        <v>87.6</v>
      </c>
      <c r="X44" s="61">
        <v>87.63</v>
      </c>
      <c r="Y44" s="62">
        <v>59.483</v>
      </c>
      <c r="Z44" s="60">
        <v>57.374</v>
      </c>
      <c r="AA44" s="60">
        <v>64.954</v>
      </c>
      <c r="AB44" s="63">
        <v>68.718</v>
      </c>
      <c r="AC44" s="64">
        <v>53.976</v>
      </c>
      <c r="AD44" s="93">
        <v>83.505</v>
      </c>
      <c r="AE44" s="59">
        <v>64.302</v>
      </c>
      <c r="AF44" s="60">
        <v>41.354</v>
      </c>
      <c r="AG44" s="61">
        <v>71.523</v>
      </c>
      <c r="AH44" s="65">
        <f t="shared" si="11"/>
        <v>59.099301093751144</v>
      </c>
      <c r="AI44" s="66">
        <f t="shared" si="12"/>
        <v>35.382272889999996</v>
      </c>
      <c r="AJ44" s="67">
        <f t="shared" si="13"/>
        <v>-23.19063055533937</v>
      </c>
      <c r="AK44" s="68">
        <f t="shared" si="14"/>
        <v>73.85990176861901</v>
      </c>
      <c r="AL44" s="66">
        <f t="shared" si="15"/>
        <v>47.221635240000005</v>
      </c>
      <c r="AM44" s="69">
        <f t="shared" si="16"/>
        <v>-36.336782571789385</v>
      </c>
      <c r="AN44" s="97">
        <f t="shared" si="17"/>
        <v>47.221635240000005</v>
      </c>
      <c r="AO44" s="64">
        <f t="shared" si="18"/>
        <v>0.8715572103483479</v>
      </c>
      <c r="AP44" s="70">
        <f t="shared" si="19"/>
        <v>0.557221925460884</v>
      </c>
      <c r="AQ44" s="202">
        <v>255</v>
      </c>
      <c r="AR44" s="203">
        <v>94</v>
      </c>
      <c r="AS44" s="204">
        <v>0</v>
      </c>
      <c r="AT44" s="71">
        <v>35216</v>
      </c>
    </row>
    <row r="45" spans="1:46" s="72" customFormat="1" ht="12">
      <c r="A45" s="57">
        <v>34</v>
      </c>
      <c r="B45" s="57">
        <f t="shared" si="0"/>
        <v>23</v>
      </c>
      <c r="C45" s="57" t="str">
        <f t="shared" si="1"/>
        <v> 23</v>
      </c>
      <c r="D45" s="58" t="s">
        <v>185</v>
      </c>
      <c r="E45" s="59">
        <v>31.95</v>
      </c>
      <c r="F45" s="60">
        <v>42.68</v>
      </c>
      <c r="G45" s="60">
        <v>30.48</v>
      </c>
      <c r="H45" s="60">
        <v>13.23</v>
      </c>
      <c r="I45" s="60">
        <v>3.16</v>
      </c>
      <c r="J45" s="60">
        <v>0.59</v>
      </c>
      <c r="K45" s="60">
        <v>0.26</v>
      </c>
      <c r="L45" s="60">
        <v>0.38</v>
      </c>
      <c r="M45" s="60">
        <v>0.97</v>
      </c>
      <c r="N45" s="60">
        <v>9.94</v>
      </c>
      <c r="O45" s="60">
        <v>19.29</v>
      </c>
      <c r="P45" s="60">
        <v>46.22</v>
      </c>
      <c r="Q45" s="60">
        <v>75.52</v>
      </c>
      <c r="R45" s="60">
        <v>81.85</v>
      </c>
      <c r="S45" s="60">
        <v>82.65</v>
      </c>
      <c r="T45" s="60">
        <v>83.4</v>
      </c>
      <c r="U45" s="60">
        <v>83.98</v>
      </c>
      <c r="V45" s="60">
        <v>84.36</v>
      </c>
      <c r="W45" s="60">
        <v>84.57</v>
      </c>
      <c r="X45" s="61">
        <v>84.97</v>
      </c>
      <c r="Y45" s="62">
        <v>59.41</v>
      </c>
      <c r="Z45" s="60">
        <v>57.543</v>
      </c>
      <c r="AA45" s="60">
        <v>64.413</v>
      </c>
      <c r="AB45" s="63">
        <v>68.651</v>
      </c>
      <c r="AC45" s="64">
        <v>52.999</v>
      </c>
      <c r="AD45" s="93">
        <v>85.367</v>
      </c>
      <c r="AE45" s="59">
        <v>64.703</v>
      </c>
      <c r="AF45" s="60">
        <v>40.623</v>
      </c>
      <c r="AG45" s="61">
        <v>71.975</v>
      </c>
      <c r="AH45" s="65">
        <f t="shared" si="11"/>
        <v>59.03868187208941</v>
      </c>
      <c r="AI45" s="66">
        <f t="shared" si="12"/>
        <v>35.295480999999995</v>
      </c>
      <c r="AJ45" s="67">
        <f t="shared" si="13"/>
        <v>-22.88003424707813</v>
      </c>
      <c r="AK45" s="68">
        <f t="shared" si="14"/>
        <v>73.33961052627662</v>
      </c>
      <c r="AL45" s="66">
        <f t="shared" si="15"/>
        <v>47.12959800999999</v>
      </c>
      <c r="AM45" s="69">
        <f t="shared" si="16"/>
        <v>-37.50111502967156</v>
      </c>
      <c r="AN45" s="97">
        <f t="shared" si="17"/>
        <v>47.12959800999999</v>
      </c>
      <c r="AO45" s="64">
        <f t="shared" si="18"/>
        <v>0.8839495693659405</v>
      </c>
      <c r="AP45" s="70">
        <f t="shared" si="19"/>
        <v>0.5680448473393935</v>
      </c>
      <c r="AQ45" s="202">
        <v>255</v>
      </c>
      <c r="AR45" s="203">
        <v>96</v>
      </c>
      <c r="AS45" s="204">
        <v>0</v>
      </c>
      <c r="AT45" s="71">
        <v>35216</v>
      </c>
    </row>
    <row r="46" spans="1:46" s="72" customFormat="1" ht="12">
      <c r="A46" s="57">
        <v>35</v>
      </c>
      <c r="B46" s="57">
        <f t="shared" si="0"/>
        <v>24</v>
      </c>
      <c r="C46" s="57" t="str">
        <f t="shared" si="1"/>
        <v> 24</v>
      </c>
      <c r="D46" s="58" t="s">
        <v>85</v>
      </c>
      <c r="E46" s="59">
        <v>5.44</v>
      </c>
      <c r="F46" s="60">
        <v>15.23</v>
      </c>
      <c r="G46" s="60">
        <v>23.87</v>
      </c>
      <c r="H46" s="60">
        <v>19.59</v>
      </c>
      <c r="I46" s="60">
        <v>9.2</v>
      </c>
      <c r="J46" s="60">
        <v>3.35</v>
      </c>
      <c r="K46" s="60">
        <v>1.33</v>
      </c>
      <c r="L46" s="60">
        <v>0.77</v>
      </c>
      <c r="M46" s="60">
        <v>0.75</v>
      </c>
      <c r="N46" s="60">
        <v>1.44</v>
      </c>
      <c r="O46" s="60">
        <v>3.84</v>
      </c>
      <c r="P46" s="60">
        <v>18.94</v>
      </c>
      <c r="Q46" s="60">
        <v>51.79</v>
      </c>
      <c r="R46" s="60">
        <v>75.18</v>
      </c>
      <c r="S46" s="60">
        <v>83.49</v>
      </c>
      <c r="T46" s="60">
        <v>85.74</v>
      </c>
      <c r="U46" s="60">
        <v>86.17</v>
      </c>
      <c r="V46" s="60">
        <v>86.4</v>
      </c>
      <c r="W46" s="60">
        <v>86.41</v>
      </c>
      <c r="X46" s="61">
        <v>86.8</v>
      </c>
      <c r="Y46" s="62">
        <v>48.196</v>
      </c>
      <c r="Z46" s="60">
        <v>69.473</v>
      </c>
      <c r="AA46" s="60">
        <v>26.849</v>
      </c>
      <c r="AB46" s="63">
        <v>58.128</v>
      </c>
      <c r="AC46" s="64">
        <v>63.311</v>
      </c>
      <c r="AD46" s="93">
        <v>48.707</v>
      </c>
      <c r="AE46" s="59">
        <v>50.553</v>
      </c>
      <c r="AF46" s="60">
        <v>52.229</v>
      </c>
      <c r="AG46" s="61">
        <v>27.495</v>
      </c>
      <c r="AH46" s="65">
        <f t="shared" si="11"/>
        <v>45.36860893643772</v>
      </c>
      <c r="AI46" s="66">
        <f t="shared" si="12"/>
        <v>23.22854416</v>
      </c>
      <c r="AJ46" s="67">
        <f t="shared" si="13"/>
        <v>-3.7219952756512504</v>
      </c>
      <c r="AK46" s="68">
        <f t="shared" si="14"/>
        <v>58.93458020618042</v>
      </c>
      <c r="AL46" s="66">
        <f t="shared" si="15"/>
        <v>33.78864384</v>
      </c>
      <c r="AM46" s="69">
        <f t="shared" si="16"/>
        <v>-14.199230769255001</v>
      </c>
      <c r="AN46" s="97">
        <f t="shared" si="17"/>
        <v>33.78864384</v>
      </c>
      <c r="AO46" s="64">
        <f t="shared" si="18"/>
        <v>0.7505295865219144</v>
      </c>
      <c r="AP46" s="70">
        <f t="shared" si="19"/>
        <v>0.4302970650109426</v>
      </c>
      <c r="AQ46" s="202">
        <v>225</v>
      </c>
      <c r="AR46" s="203">
        <v>51</v>
      </c>
      <c r="AS46" s="204">
        <v>39</v>
      </c>
      <c r="AT46" s="71">
        <v>35216</v>
      </c>
    </row>
    <row r="47" spans="1:46" s="72" customFormat="1" ht="12">
      <c r="A47" s="57">
        <v>36</v>
      </c>
      <c r="B47" s="57">
        <f t="shared" si="0"/>
        <v>25</v>
      </c>
      <c r="C47" s="57" t="str">
        <f t="shared" si="1"/>
        <v> 25</v>
      </c>
      <c r="D47" s="58" t="s">
        <v>86</v>
      </c>
      <c r="E47" s="59">
        <v>1.55</v>
      </c>
      <c r="F47" s="60">
        <v>4.73</v>
      </c>
      <c r="G47" s="60">
        <v>8.53</v>
      </c>
      <c r="H47" s="60">
        <v>5.92</v>
      </c>
      <c r="I47" s="60">
        <v>1.61</v>
      </c>
      <c r="J47" s="60">
        <v>0.31</v>
      </c>
      <c r="K47" s="60">
        <v>0.09</v>
      </c>
      <c r="L47" s="60">
        <v>0.04</v>
      </c>
      <c r="M47" s="60">
        <v>0.08</v>
      </c>
      <c r="N47" s="60">
        <v>0.15</v>
      </c>
      <c r="O47" s="60">
        <v>0.63</v>
      </c>
      <c r="P47" s="60">
        <v>8.36</v>
      </c>
      <c r="Q47" s="60">
        <v>39.82</v>
      </c>
      <c r="R47" s="60">
        <v>70.58</v>
      </c>
      <c r="S47" s="60">
        <v>83.07</v>
      </c>
      <c r="T47" s="60">
        <v>86.62</v>
      </c>
      <c r="U47" s="60">
        <v>87.32</v>
      </c>
      <c r="V47" s="60">
        <v>87.57</v>
      </c>
      <c r="W47" s="60">
        <v>87.55</v>
      </c>
      <c r="X47" s="61">
        <v>87.66</v>
      </c>
      <c r="Y47" s="62">
        <v>42.4</v>
      </c>
      <c r="Z47" s="60">
        <v>70.519</v>
      </c>
      <c r="AA47" s="60">
        <v>50.458</v>
      </c>
      <c r="AB47" s="63">
        <v>53.012</v>
      </c>
      <c r="AC47" s="64">
        <v>66.552</v>
      </c>
      <c r="AD47" s="93">
        <v>72.598</v>
      </c>
      <c r="AE47" s="59">
        <v>43.205</v>
      </c>
      <c r="AF47" s="60">
        <v>54.15</v>
      </c>
      <c r="AG47" s="61">
        <v>49.966</v>
      </c>
      <c r="AH47" s="65">
        <f t="shared" si="11"/>
        <v>37.4765645512743</v>
      </c>
      <c r="AI47" s="66">
        <f t="shared" si="12"/>
        <v>17.9776</v>
      </c>
      <c r="AJ47" s="67">
        <f t="shared" si="13"/>
        <v>-13.415305012500001</v>
      </c>
      <c r="AK47" s="68">
        <f t="shared" si="14"/>
        <v>51.7878020760142</v>
      </c>
      <c r="AL47" s="66">
        <f t="shared" si="15"/>
        <v>28.10272144</v>
      </c>
      <c r="AM47" s="69">
        <f t="shared" si="16"/>
        <v>-25.6387773215175</v>
      </c>
      <c r="AN47" s="97">
        <f t="shared" si="17"/>
        <v>28.10272144</v>
      </c>
      <c r="AO47" s="64">
        <f t="shared" si="18"/>
        <v>0.9545831371095583</v>
      </c>
      <c r="AP47" s="70">
        <f t="shared" si="19"/>
        <v>0.5180058414940152</v>
      </c>
      <c r="AQ47" s="202">
        <v>212</v>
      </c>
      <c r="AR47" s="203">
        <v>35</v>
      </c>
      <c r="AS47" s="204">
        <v>0</v>
      </c>
      <c r="AT47" s="71">
        <v>35216</v>
      </c>
    </row>
    <row r="48" spans="1:46" s="72" customFormat="1" ht="12">
      <c r="A48" s="57">
        <v>37</v>
      </c>
      <c r="B48" s="57">
        <f t="shared" si="0"/>
        <v>26</v>
      </c>
      <c r="C48" s="57" t="str">
        <f t="shared" si="1"/>
        <v> 26</v>
      </c>
      <c r="D48" s="58" t="s">
        <v>87</v>
      </c>
      <c r="E48" s="59">
        <v>13.16</v>
      </c>
      <c r="F48" s="60">
        <v>12.36</v>
      </c>
      <c r="G48" s="60">
        <v>3.09</v>
      </c>
      <c r="H48" s="60">
        <v>0.27</v>
      </c>
      <c r="I48" s="60">
        <v>0.05</v>
      </c>
      <c r="J48" s="60">
        <v>0.08</v>
      </c>
      <c r="K48" s="60">
        <v>0.04</v>
      </c>
      <c r="L48" s="60">
        <v>0.01</v>
      </c>
      <c r="M48" s="60">
        <v>0.05</v>
      </c>
      <c r="N48" s="60">
        <v>0.07</v>
      </c>
      <c r="O48" s="60">
        <v>0.17</v>
      </c>
      <c r="P48" s="60">
        <v>0.25</v>
      </c>
      <c r="Q48" s="60">
        <v>7.77</v>
      </c>
      <c r="R48" s="60">
        <v>50.08</v>
      </c>
      <c r="S48" s="60">
        <v>73.45</v>
      </c>
      <c r="T48" s="60">
        <v>80.14</v>
      </c>
      <c r="U48" s="60">
        <v>82.63</v>
      </c>
      <c r="V48" s="60">
        <v>83.5</v>
      </c>
      <c r="W48" s="60">
        <v>84.19</v>
      </c>
      <c r="X48" s="61">
        <v>84.85</v>
      </c>
      <c r="Y48" s="62">
        <v>31.059</v>
      </c>
      <c r="Z48" s="60">
        <v>65.962</v>
      </c>
      <c r="AA48" s="60">
        <v>51.822</v>
      </c>
      <c r="AB48" s="63">
        <v>41.288</v>
      </c>
      <c r="AC48" s="64">
        <v>64.99</v>
      </c>
      <c r="AD48" s="93">
        <v>69.847</v>
      </c>
      <c r="AE48" s="59">
        <v>27.862</v>
      </c>
      <c r="AF48" s="60">
        <v>50.818</v>
      </c>
      <c r="AG48" s="61">
        <v>46.723</v>
      </c>
      <c r="AH48" s="65">
        <f t="shared" si="11"/>
        <v>22.74445760959946</v>
      </c>
      <c r="AI48" s="66">
        <f t="shared" si="12"/>
        <v>9.64661481</v>
      </c>
      <c r="AJ48" s="67">
        <f t="shared" si="13"/>
        <v>-11.471443318873124</v>
      </c>
      <c r="AK48" s="68">
        <f t="shared" si="14"/>
        <v>34.63564700031053</v>
      </c>
      <c r="AL48" s="66">
        <f t="shared" si="15"/>
        <v>17.046989439999997</v>
      </c>
      <c r="AM48" s="69">
        <f t="shared" si="16"/>
        <v>-20.637872435017496</v>
      </c>
      <c r="AN48" s="97">
        <f t="shared" si="17"/>
        <v>17.046989439999997</v>
      </c>
      <c r="AO48" s="64">
        <f t="shared" si="18"/>
        <v>1.1156679108401424</v>
      </c>
      <c r="AP48" s="70">
        <f t="shared" si="19"/>
        <v>0.549109970270463</v>
      </c>
      <c r="AQ48" s="202">
        <v>163</v>
      </c>
      <c r="AR48" s="203">
        <v>2</v>
      </c>
      <c r="AS48" s="204">
        <v>0</v>
      </c>
      <c r="AT48" s="71">
        <v>35216</v>
      </c>
    </row>
    <row r="49" spans="1:46" s="72" customFormat="1" ht="12">
      <c r="A49" s="57">
        <v>38</v>
      </c>
      <c r="B49" s="57">
        <f t="shared" si="0"/>
        <v>26</v>
      </c>
      <c r="C49" s="57" t="str">
        <f t="shared" si="1"/>
        <v> 26</v>
      </c>
      <c r="D49" s="58" t="s">
        <v>186</v>
      </c>
      <c r="E49" s="59">
        <v>7.96</v>
      </c>
      <c r="F49" s="60">
        <v>15.95</v>
      </c>
      <c r="G49" s="60">
        <v>13.72</v>
      </c>
      <c r="H49" s="60">
        <v>4.67</v>
      </c>
      <c r="I49" s="60">
        <v>0.88</v>
      </c>
      <c r="J49" s="60">
        <v>0.17</v>
      </c>
      <c r="K49" s="60">
        <v>0.09</v>
      </c>
      <c r="L49" s="60">
        <v>0.04</v>
      </c>
      <c r="M49" s="60">
        <v>0.03</v>
      </c>
      <c r="N49" s="60">
        <v>0.03</v>
      </c>
      <c r="O49" s="60">
        <v>0.05</v>
      </c>
      <c r="P49" s="60">
        <v>0.74</v>
      </c>
      <c r="Q49" s="60">
        <v>22.41</v>
      </c>
      <c r="R49" s="60">
        <v>58.62</v>
      </c>
      <c r="S49" s="60">
        <v>67.48</v>
      </c>
      <c r="T49" s="60">
        <v>68.1</v>
      </c>
      <c r="U49" s="60">
        <v>68.09</v>
      </c>
      <c r="V49" s="60">
        <v>69.68</v>
      </c>
      <c r="W49" s="60">
        <v>74.28</v>
      </c>
      <c r="X49" s="61">
        <v>79.47</v>
      </c>
      <c r="Y49" s="62">
        <v>34.908</v>
      </c>
      <c r="Z49" s="60">
        <v>67.565</v>
      </c>
      <c r="AA49" s="60">
        <v>42.133</v>
      </c>
      <c r="AB49" s="63">
        <v>44.992</v>
      </c>
      <c r="AC49" s="64">
        <v>64.284</v>
      </c>
      <c r="AD49" s="93">
        <v>63.682</v>
      </c>
      <c r="AE49" s="59">
        <v>33.863</v>
      </c>
      <c r="AF49" s="60">
        <v>53.092</v>
      </c>
      <c r="AG49" s="61">
        <v>39.97</v>
      </c>
      <c r="AH49" s="65">
        <f t="shared" si="11"/>
        <v>27.37060748150509</v>
      </c>
      <c r="AI49" s="66">
        <f t="shared" si="12"/>
        <v>12.185684640000002</v>
      </c>
      <c r="AJ49" s="67">
        <f t="shared" si="13"/>
        <v>-9.284183136573755</v>
      </c>
      <c r="AK49" s="68">
        <f t="shared" si="14"/>
        <v>39.38480319702863</v>
      </c>
      <c r="AL49" s="66">
        <f t="shared" si="15"/>
        <v>20.24280064</v>
      </c>
      <c r="AM49" s="69">
        <f t="shared" si="16"/>
        <v>-19.328988627479998</v>
      </c>
      <c r="AN49" s="97">
        <f t="shared" si="17"/>
        <v>20.24280064</v>
      </c>
      <c r="AO49" s="64">
        <f t="shared" si="18"/>
        <v>0.9773239847630428</v>
      </c>
      <c r="AP49" s="70">
        <f t="shared" si="19"/>
        <v>0.5023200061525571</v>
      </c>
      <c r="AQ49" s="202">
        <v>176</v>
      </c>
      <c r="AR49" s="203">
        <v>17</v>
      </c>
      <c r="AS49" s="204">
        <v>0</v>
      </c>
      <c r="AT49" s="71">
        <v>35216</v>
      </c>
    </row>
    <row r="50" spans="1:46" s="72" customFormat="1" ht="12">
      <c r="A50" s="57">
        <v>39</v>
      </c>
      <c r="B50" s="57">
        <f t="shared" si="0"/>
        <v>27</v>
      </c>
      <c r="C50" s="57" t="str">
        <f t="shared" si="1"/>
        <v> 27</v>
      </c>
      <c r="D50" s="58" t="s">
        <v>88</v>
      </c>
      <c r="E50" s="59">
        <v>0.51</v>
      </c>
      <c r="F50" s="60">
        <v>0.54</v>
      </c>
      <c r="G50" s="60">
        <v>0.44</v>
      </c>
      <c r="H50" s="60">
        <v>0.07</v>
      </c>
      <c r="I50" s="60">
        <v>0.04</v>
      </c>
      <c r="J50" s="60">
        <v>0.04</v>
      </c>
      <c r="K50" s="60">
        <v>0.05</v>
      </c>
      <c r="L50" s="60">
        <v>0.04</v>
      </c>
      <c r="M50" s="60">
        <v>0.01</v>
      </c>
      <c r="N50" s="60">
        <v>0.03</v>
      </c>
      <c r="O50" s="60">
        <v>0.03</v>
      </c>
      <c r="P50" s="60">
        <v>0.33</v>
      </c>
      <c r="Q50" s="60">
        <v>2.45</v>
      </c>
      <c r="R50" s="60">
        <v>11.27</v>
      </c>
      <c r="S50" s="60">
        <v>32.76</v>
      </c>
      <c r="T50" s="60">
        <v>58.63</v>
      </c>
      <c r="U50" s="60">
        <v>75.5</v>
      </c>
      <c r="V50" s="60">
        <v>82.35</v>
      </c>
      <c r="W50" s="60">
        <v>84.83</v>
      </c>
      <c r="X50" s="61">
        <v>85.89</v>
      </c>
      <c r="Y50" s="62">
        <v>18.06</v>
      </c>
      <c r="Z50" s="60">
        <v>49.732</v>
      </c>
      <c r="AA50" s="60">
        <v>30.35</v>
      </c>
      <c r="AB50" s="63">
        <v>26.239</v>
      </c>
      <c r="AC50" s="64">
        <v>50.61</v>
      </c>
      <c r="AD50" s="93">
        <v>44.513</v>
      </c>
      <c r="AE50" s="59">
        <v>14.079</v>
      </c>
      <c r="AF50" s="60">
        <v>35.366</v>
      </c>
      <c r="AG50" s="61">
        <v>23.545</v>
      </c>
      <c r="AH50" s="65">
        <f>109.83*((AI50/100)+((Z50/185.2)*SQRT(AI50/100)))</f>
        <v>8.908653523638014</v>
      </c>
      <c r="AI50" s="66">
        <f>POWER(Y50,2)/100</f>
        <v>3.2616359999999998</v>
      </c>
      <c r="AJ50" s="67">
        <f>-(35.55*((SQRT(AI50/100)*(AA50/38.4))-(AI50/100)))</f>
        <v>-3.9148898473125002</v>
      </c>
      <c r="AK50" s="68">
        <f>109.83*((AL50/100)+((AC50/185.2)*SQRT(AL50/100)))</f>
        <v>15.436868823451643</v>
      </c>
      <c r="AL50" s="66">
        <f>POWER(AB50,2)/100</f>
        <v>6.884851210000001</v>
      </c>
      <c r="AM50" s="69">
        <f>-(35.55*((SQRT(AL50/100)*(AD50/38.4))-(AL50/100)))</f>
        <v>-8.365343826837186</v>
      </c>
      <c r="AN50" s="97">
        <f>AL50</f>
        <v>6.884851210000001</v>
      </c>
      <c r="AO50" s="64">
        <f>AK50/(AL50+AK50+AM50)</f>
        <v>1.1060800163967723</v>
      </c>
      <c r="AP50" s="70">
        <f>AL50/(AL50+AK50+AM50)</f>
        <v>0.493312240088298</v>
      </c>
      <c r="AQ50" s="202">
        <v>96</v>
      </c>
      <c r="AR50" s="203">
        <v>0</v>
      </c>
      <c r="AS50" s="204">
        <v>11</v>
      </c>
      <c r="AT50" s="71">
        <v>35216</v>
      </c>
    </row>
    <row r="51" spans="1:46" s="72" customFormat="1" ht="12">
      <c r="A51" s="57">
        <v>40</v>
      </c>
      <c r="B51" s="57">
        <f t="shared" si="0"/>
        <v>30</v>
      </c>
      <c r="C51" s="57" t="str">
        <f t="shared" si="1"/>
        <v> 30</v>
      </c>
      <c r="D51" s="58" t="s">
        <v>89</v>
      </c>
      <c r="E51" s="59">
        <v>33.36</v>
      </c>
      <c r="F51" s="60">
        <v>45.74</v>
      </c>
      <c r="G51" s="60">
        <v>50.26</v>
      </c>
      <c r="H51" s="60">
        <v>46.32</v>
      </c>
      <c r="I51" s="60">
        <v>34.71</v>
      </c>
      <c r="J51" s="60">
        <v>24.35</v>
      </c>
      <c r="K51" s="60">
        <v>18.53</v>
      </c>
      <c r="L51" s="60">
        <v>16.7</v>
      </c>
      <c r="M51" s="60">
        <v>18.71</v>
      </c>
      <c r="N51" s="60">
        <v>25.79</v>
      </c>
      <c r="O51" s="60">
        <v>35.92</v>
      </c>
      <c r="P51" s="60">
        <v>58.01</v>
      </c>
      <c r="Q51" s="60">
        <v>76.62</v>
      </c>
      <c r="R51" s="60">
        <v>83.02</v>
      </c>
      <c r="S51" s="60">
        <v>84.74</v>
      </c>
      <c r="T51" s="60">
        <v>85.24</v>
      </c>
      <c r="U51" s="60">
        <v>85.2</v>
      </c>
      <c r="V51" s="60">
        <v>85.35</v>
      </c>
      <c r="W51" s="60">
        <v>85.42</v>
      </c>
      <c r="X51" s="61">
        <v>86.12</v>
      </c>
      <c r="Y51" s="62">
        <v>70.074</v>
      </c>
      <c r="Z51" s="60">
        <v>41.954</v>
      </c>
      <c r="AA51" s="60">
        <v>14.667</v>
      </c>
      <c r="AB51" s="63">
        <v>75.941</v>
      </c>
      <c r="AC51" s="64">
        <v>38.147</v>
      </c>
      <c r="AD51" s="93">
        <v>27.746</v>
      </c>
      <c r="AE51" s="59">
        <v>73.604</v>
      </c>
      <c r="AF51" s="60">
        <v>29.888</v>
      </c>
      <c r="AG51" s="61">
        <v>18.129</v>
      </c>
      <c r="AH51" s="65">
        <f aca="true" t="shared" si="20" ref="AH51:AH61">109.83*((AI51/100)+((Z51/185.2)*SQRT(AI51/100)))</f>
        <v>71.36507562002895</v>
      </c>
      <c r="AI51" s="66">
        <f aca="true" t="shared" si="21" ref="AI51:AI61">POWER(Y51,2)/100</f>
        <v>49.10365476</v>
      </c>
      <c r="AJ51" s="67">
        <f aca="true" t="shared" si="22" ref="AJ51:AJ61">-(35.55*((SQRT(AI51/100)*(AA51/38.4))-(AI51/100)))</f>
        <v>7.941397710695624</v>
      </c>
      <c r="AK51" s="68">
        <f aca="true" t="shared" si="23" ref="AK51:AK61">109.83*((AL51/100)+((AC51/185.2)*SQRT(AL51/100)))</f>
        <v>80.51909525285595</v>
      </c>
      <c r="AL51" s="66">
        <f aca="true" t="shared" si="24" ref="AL51:AL61">POWER(AB51,2)/100</f>
        <v>57.670354810000006</v>
      </c>
      <c r="AM51" s="69">
        <f aca="true" t="shared" si="25" ref="AM51:AM61">-(35.55*((SQRT(AL51/100)*(AD51/38.4))-(AL51/100)))</f>
        <v>0.9950541161268719</v>
      </c>
      <c r="AN51" s="97">
        <f aca="true" t="shared" si="26" ref="AN51:AN61">AL51</f>
        <v>57.670354810000006</v>
      </c>
      <c r="AO51" s="64">
        <f aca="true" t="shared" si="27" ref="AO51:AO61">AK51/(AL51+AK51+AM51)</f>
        <v>0.5785061758693574</v>
      </c>
      <c r="AP51" s="70">
        <f aca="true" t="shared" si="28" ref="AP51:AP61">AL51/(AL51+AK51+AM51)</f>
        <v>0.4143446510097089</v>
      </c>
      <c r="AQ51" s="202">
        <v>255</v>
      </c>
      <c r="AR51" s="203">
        <v>133</v>
      </c>
      <c r="AS51" s="204">
        <v>115</v>
      </c>
      <c r="AT51" s="71">
        <v>35216</v>
      </c>
    </row>
    <row r="52" spans="1:46" s="72" customFormat="1" ht="12">
      <c r="A52" s="57">
        <v>41</v>
      </c>
      <c r="B52" s="57">
        <f t="shared" si="0"/>
        <v>31</v>
      </c>
      <c r="C52" s="57" t="str">
        <f t="shared" si="1"/>
        <v> 31</v>
      </c>
      <c r="D52" s="58" t="s">
        <v>90</v>
      </c>
      <c r="E52" s="59">
        <v>34.48</v>
      </c>
      <c r="F52" s="60">
        <v>50.66</v>
      </c>
      <c r="G52" s="60">
        <v>59.84</v>
      </c>
      <c r="H52" s="60">
        <v>57.04</v>
      </c>
      <c r="I52" s="60">
        <v>45.92</v>
      </c>
      <c r="J52" s="60">
        <v>34.26</v>
      </c>
      <c r="K52" s="60">
        <v>26.06</v>
      </c>
      <c r="L52" s="60">
        <v>21.56</v>
      </c>
      <c r="M52" s="60">
        <v>20.79</v>
      </c>
      <c r="N52" s="60">
        <v>24.53</v>
      </c>
      <c r="O52" s="60">
        <v>32.7</v>
      </c>
      <c r="P52" s="60">
        <v>53.31</v>
      </c>
      <c r="Q52" s="60">
        <v>74.01</v>
      </c>
      <c r="R52" s="60">
        <v>83.52</v>
      </c>
      <c r="S52" s="60">
        <v>86.38</v>
      </c>
      <c r="T52" s="60">
        <v>87.25</v>
      </c>
      <c r="U52" s="60">
        <v>87.27</v>
      </c>
      <c r="V52" s="60">
        <v>87.44</v>
      </c>
      <c r="W52" s="60">
        <v>87.45</v>
      </c>
      <c r="X52" s="61">
        <v>87.65</v>
      </c>
      <c r="Y52" s="62">
        <v>70.002</v>
      </c>
      <c r="Z52" s="60">
        <v>43.352</v>
      </c>
      <c r="AA52" s="60">
        <v>1.287</v>
      </c>
      <c r="AB52" s="63">
        <v>75.291</v>
      </c>
      <c r="AC52" s="64">
        <v>38.796</v>
      </c>
      <c r="AD52" s="93">
        <v>13.438</v>
      </c>
      <c r="AE52" s="59">
        <v>72.593</v>
      </c>
      <c r="AF52" s="60">
        <v>31.76</v>
      </c>
      <c r="AG52" s="61">
        <v>3.182</v>
      </c>
      <c r="AH52" s="65">
        <f t="shared" si="20"/>
        <v>71.81675335630347</v>
      </c>
      <c r="AI52" s="66">
        <f t="shared" si="21"/>
        <v>49.00280003999999</v>
      </c>
      <c r="AJ52" s="67">
        <f t="shared" si="22"/>
        <v>16.58643525648562</v>
      </c>
      <c r="AK52" s="68">
        <f t="shared" si="23"/>
        <v>79.58219095616815</v>
      </c>
      <c r="AL52" s="66">
        <f t="shared" si="24"/>
        <v>56.68734681</v>
      </c>
      <c r="AM52" s="69">
        <f t="shared" si="25"/>
        <v>10.785663175876875</v>
      </c>
      <c r="AN52" s="97">
        <f t="shared" si="26"/>
        <v>56.68734681</v>
      </c>
      <c r="AO52" s="64">
        <f t="shared" si="27"/>
        <v>0.5411722295189803</v>
      </c>
      <c r="AP52" s="70">
        <f t="shared" si="28"/>
        <v>0.3854834541509395</v>
      </c>
      <c r="AQ52" s="202">
        <v>245</v>
      </c>
      <c r="AR52" s="203">
        <v>130</v>
      </c>
      <c r="AS52" s="204">
        <v>141</v>
      </c>
      <c r="AT52" s="71">
        <v>35216</v>
      </c>
    </row>
    <row r="53" spans="1:46" s="72" customFormat="1" ht="12">
      <c r="A53" s="57">
        <v>42</v>
      </c>
      <c r="B53" s="57">
        <f t="shared" si="0"/>
        <v>32</v>
      </c>
      <c r="C53" s="57" t="str">
        <f t="shared" si="1"/>
        <v> 32</v>
      </c>
      <c r="D53" s="58" t="s">
        <v>91</v>
      </c>
      <c r="E53" s="59">
        <v>16.91</v>
      </c>
      <c r="F53" s="60">
        <v>32.66</v>
      </c>
      <c r="G53" s="60">
        <v>43.15</v>
      </c>
      <c r="H53" s="60">
        <v>38.92</v>
      </c>
      <c r="I53" s="60">
        <v>25.73</v>
      </c>
      <c r="J53" s="60">
        <v>14.84</v>
      </c>
      <c r="K53" s="60">
        <v>8.95</v>
      </c>
      <c r="L53" s="60">
        <v>6.51</v>
      </c>
      <c r="M53" s="60">
        <v>6.34</v>
      </c>
      <c r="N53" s="60">
        <v>8.93</v>
      </c>
      <c r="O53" s="60">
        <v>15.3</v>
      </c>
      <c r="P53" s="60">
        <v>36.92</v>
      </c>
      <c r="Q53" s="60">
        <v>65.37</v>
      </c>
      <c r="R53" s="60">
        <v>80.37</v>
      </c>
      <c r="S53" s="60">
        <v>85.14</v>
      </c>
      <c r="T53" s="60">
        <v>86.41</v>
      </c>
      <c r="U53" s="60">
        <v>86.62</v>
      </c>
      <c r="V53" s="60">
        <v>86.82</v>
      </c>
      <c r="W53" s="60">
        <v>86.91</v>
      </c>
      <c r="X53" s="61">
        <v>87.2</v>
      </c>
      <c r="Y53" s="62">
        <v>58.689</v>
      </c>
      <c r="Z53" s="60">
        <v>59.804</v>
      </c>
      <c r="AA53" s="60">
        <v>10.237</v>
      </c>
      <c r="AB53" s="63">
        <v>66.624</v>
      </c>
      <c r="AC53" s="64">
        <v>53.404</v>
      </c>
      <c r="AD53" s="93">
        <v>28.138</v>
      </c>
      <c r="AE53" s="59">
        <v>61.894</v>
      </c>
      <c r="AF53" s="60">
        <v>43.967</v>
      </c>
      <c r="AG53" s="61">
        <v>12.302</v>
      </c>
      <c r="AH53" s="65">
        <f t="shared" si="20"/>
        <v>58.64437720444279</v>
      </c>
      <c r="AI53" s="66">
        <f t="shared" si="21"/>
        <v>34.44398721</v>
      </c>
      <c r="AJ53" s="67">
        <f t="shared" si="22"/>
        <v>6.682750248428437</v>
      </c>
      <c r="AK53" s="68">
        <f t="shared" si="23"/>
        <v>69.85097121221058</v>
      </c>
      <c r="AL53" s="66">
        <f t="shared" si="24"/>
        <v>44.387573759999995</v>
      </c>
      <c r="AM53" s="69">
        <f t="shared" si="25"/>
        <v>-1.5755248933200012</v>
      </c>
      <c r="AN53" s="97">
        <f t="shared" si="26"/>
        <v>44.387573759999995</v>
      </c>
      <c r="AO53" s="64">
        <f t="shared" si="27"/>
        <v>0.6199991014203108</v>
      </c>
      <c r="AP53" s="70">
        <f t="shared" si="28"/>
        <v>0.3939852999583916</v>
      </c>
      <c r="AQ53" s="202">
        <v>243</v>
      </c>
      <c r="AR53" s="203">
        <v>90</v>
      </c>
      <c r="AS53" s="204">
        <v>92</v>
      </c>
      <c r="AT53" s="71">
        <v>35216</v>
      </c>
    </row>
    <row r="54" spans="1:46" s="72" customFormat="1" ht="12">
      <c r="A54" s="57"/>
      <c r="B54" s="57">
        <f t="shared" si="0"/>
        <v>32.499999999999986</v>
      </c>
      <c r="C54" s="57">
        <v>332</v>
      </c>
      <c r="D54" s="58" t="s">
        <v>29</v>
      </c>
      <c r="E54" s="59">
        <v>15.46</v>
      </c>
      <c r="F54" s="60">
        <v>50.17</v>
      </c>
      <c r="G54" s="60">
        <v>62.69</v>
      </c>
      <c r="H54" s="60">
        <v>53.64</v>
      </c>
      <c r="I54" s="60">
        <v>33.46</v>
      </c>
      <c r="J54" s="60">
        <v>15.3</v>
      </c>
      <c r="K54" s="60">
        <v>6.48</v>
      </c>
      <c r="L54" s="60">
        <v>3.3</v>
      </c>
      <c r="M54" s="60">
        <v>2.93</v>
      </c>
      <c r="N54" s="60">
        <v>4.92</v>
      </c>
      <c r="O54" s="60">
        <v>12.52</v>
      </c>
      <c r="P54" s="60">
        <v>31.66</v>
      </c>
      <c r="Q54" s="60">
        <v>58.46</v>
      </c>
      <c r="R54" s="60">
        <v>77.65</v>
      </c>
      <c r="S54" s="60">
        <v>85.57</v>
      </c>
      <c r="T54" s="60">
        <v>87.88</v>
      </c>
      <c r="U54" s="60">
        <v>88.64</v>
      </c>
      <c r="V54" s="60">
        <v>88.7</v>
      </c>
      <c r="W54" s="60">
        <v>88.82</v>
      </c>
      <c r="X54" s="61">
        <v>88.94</v>
      </c>
      <c r="Y54" s="62">
        <v>55.298</v>
      </c>
      <c r="Z54" s="60">
        <v>68.315</v>
      </c>
      <c r="AA54" s="60">
        <v>-3.48</v>
      </c>
      <c r="AB54" s="63">
        <v>63.677</v>
      </c>
      <c r="AC54" s="64">
        <v>57.836</v>
      </c>
      <c r="AD54" s="93">
        <v>16.906</v>
      </c>
      <c r="AE54" s="59">
        <v>58.352</v>
      </c>
      <c r="AF54" s="60">
        <v>49.739</v>
      </c>
      <c r="AG54" s="61">
        <v>-3.127</v>
      </c>
      <c r="AH54" s="65">
        <f>109.83*((AI54/100)+((Z54/185.2)*SQRT(AI54/100)))</f>
        <v>55.987537956194856</v>
      </c>
      <c r="AI54" s="66">
        <f>POWER(Y54,2)/100</f>
        <v>30.578688040000003</v>
      </c>
      <c r="AJ54" s="67">
        <f>-(35.55*((SQRT(AI54/100)*(AA54/38.4))-(AI54/100)))</f>
        <v>12.652269632595</v>
      </c>
      <c r="AK54" s="68">
        <f>109.83*((AL54/100)+((AC54/185.2)*SQRT(AL54/100)))</f>
        <v>66.37384559917157</v>
      </c>
      <c r="AL54" s="66">
        <f>POWER(AB54,2)/100</f>
        <v>40.54760329</v>
      </c>
      <c r="AM54" s="69">
        <f>-(35.55*((SQRT(AL54/100)*(AD54/38.4))-(AL54/100)))</f>
        <v>4.448421532329375</v>
      </c>
      <c r="AN54" s="97">
        <f>AL54</f>
        <v>40.54760329</v>
      </c>
      <c r="AO54" s="64">
        <f>AK54/(AL54+AK54+AM54)</f>
        <v>0.5959766797605748</v>
      </c>
      <c r="AP54" s="70">
        <f>AL54/(AL54+AK54+AM54)</f>
        <v>0.3640805465296826</v>
      </c>
      <c r="AQ54" s="202">
        <v>251</v>
      </c>
      <c r="AR54" s="203">
        <v>105</v>
      </c>
      <c r="AS54" s="204">
        <v>128</v>
      </c>
      <c r="AT54" s="71"/>
    </row>
    <row r="55" spans="1:46" s="72" customFormat="1" ht="12">
      <c r="A55" s="57">
        <v>43</v>
      </c>
      <c r="B55" s="57">
        <f t="shared" si="0"/>
        <v>33</v>
      </c>
      <c r="C55" s="57" t="str">
        <f t="shared" si="1"/>
        <v> 33</v>
      </c>
      <c r="D55" s="58" t="s">
        <v>92</v>
      </c>
      <c r="E55" s="59">
        <v>55.85</v>
      </c>
      <c r="F55" s="60">
        <v>67.79</v>
      </c>
      <c r="G55" s="60">
        <v>75.16</v>
      </c>
      <c r="H55" s="60">
        <v>75.41</v>
      </c>
      <c r="I55" s="60">
        <v>70.61</v>
      </c>
      <c r="J55" s="60">
        <v>63.76</v>
      </c>
      <c r="K55" s="60">
        <v>57.26</v>
      </c>
      <c r="L55" s="60">
        <v>51.99</v>
      </c>
      <c r="M55" s="60">
        <v>49.59</v>
      </c>
      <c r="N55" s="60">
        <v>51.49</v>
      </c>
      <c r="O55" s="60">
        <v>56.75</v>
      </c>
      <c r="P55" s="60">
        <v>69.4</v>
      </c>
      <c r="Q55" s="60">
        <v>80.5</v>
      </c>
      <c r="R55" s="60">
        <v>85.4</v>
      </c>
      <c r="S55" s="60">
        <v>86.87</v>
      </c>
      <c r="T55" s="60">
        <v>87.33</v>
      </c>
      <c r="U55" s="60">
        <v>87.32</v>
      </c>
      <c r="V55" s="60">
        <v>87.41</v>
      </c>
      <c r="W55" s="60">
        <v>87.31</v>
      </c>
      <c r="X55" s="61">
        <v>87.06</v>
      </c>
      <c r="Y55" s="62">
        <v>82.856</v>
      </c>
      <c r="Z55" s="60">
        <v>21.247</v>
      </c>
      <c r="AA55" s="60">
        <v>-3.85</v>
      </c>
      <c r="AB55" s="63">
        <v>85.066</v>
      </c>
      <c r="AC55" s="64">
        <v>19.18</v>
      </c>
      <c r="AD55" s="93">
        <v>1.392</v>
      </c>
      <c r="AE55" s="59">
        <v>83.919</v>
      </c>
      <c r="AF55" s="60">
        <v>15.875</v>
      </c>
      <c r="AG55" s="61">
        <v>-3.201</v>
      </c>
      <c r="AH55" s="65">
        <f t="shared" si="20"/>
        <v>85.8396031631381</v>
      </c>
      <c r="AI55" s="66">
        <f t="shared" si="21"/>
        <v>68.65116735999999</v>
      </c>
      <c r="AJ55" s="67">
        <f t="shared" si="22"/>
        <v>27.35869144960499</v>
      </c>
      <c r="AK55" s="68">
        <f t="shared" si="23"/>
        <v>89.15120159441021</v>
      </c>
      <c r="AL55" s="66">
        <f t="shared" si="24"/>
        <v>72.36224356000001</v>
      </c>
      <c r="AM55" s="69">
        <f t="shared" si="25"/>
        <v>24.62854267683</v>
      </c>
      <c r="AN55" s="97">
        <f t="shared" si="26"/>
        <v>72.36224356000001</v>
      </c>
      <c r="AO55" s="64">
        <f t="shared" si="27"/>
        <v>0.47894192295419313</v>
      </c>
      <c r="AP55" s="70">
        <f t="shared" si="28"/>
        <v>0.38874755987673754</v>
      </c>
      <c r="AQ55" s="202">
        <v>239</v>
      </c>
      <c r="AR55" s="203">
        <v>183</v>
      </c>
      <c r="AS55" s="204">
        <v>198</v>
      </c>
      <c r="AT55" s="71">
        <v>35216</v>
      </c>
    </row>
    <row r="56" spans="1:46" s="72" customFormat="1" ht="12">
      <c r="A56" s="57">
        <v>44</v>
      </c>
      <c r="B56" s="57">
        <f t="shared" si="0"/>
        <v>33</v>
      </c>
      <c r="C56" s="57" t="str">
        <f t="shared" si="1"/>
        <v> 33</v>
      </c>
      <c r="D56" s="58" t="s">
        <v>187</v>
      </c>
      <c r="E56" s="59">
        <v>70.38</v>
      </c>
      <c r="F56" s="60">
        <v>75.27</v>
      </c>
      <c r="G56" s="60">
        <v>77.86</v>
      </c>
      <c r="H56" s="60">
        <v>78.42</v>
      </c>
      <c r="I56" s="60">
        <v>76.19</v>
      </c>
      <c r="J56" s="60">
        <v>71.25</v>
      </c>
      <c r="K56" s="60">
        <v>64.05</v>
      </c>
      <c r="L56" s="60">
        <v>58.25</v>
      </c>
      <c r="M56" s="60">
        <v>51.79</v>
      </c>
      <c r="N56" s="60">
        <v>55.64</v>
      </c>
      <c r="O56" s="60">
        <v>55.89</v>
      </c>
      <c r="P56" s="60">
        <v>71.53</v>
      </c>
      <c r="Q56" s="60">
        <v>83.22</v>
      </c>
      <c r="R56" s="60">
        <v>85.25</v>
      </c>
      <c r="S56" s="60">
        <v>85.46</v>
      </c>
      <c r="T56" s="60">
        <v>85.84</v>
      </c>
      <c r="U56" s="60">
        <v>86.22</v>
      </c>
      <c r="V56" s="60">
        <v>86.41</v>
      </c>
      <c r="W56" s="60">
        <v>86.62</v>
      </c>
      <c r="X56" s="61">
        <v>86.9</v>
      </c>
      <c r="Y56" s="62">
        <v>84.19</v>
      </c>
      <c r="Z56" s="60">
        <v>19.738</v>
      </c>
      <c r="AA56" s="60">
        <v>-6.639</v>
      </c>
      <c r="AB56" s="63">
        <v>86.003</v>
      </c>
      <c r="AC56" s="64">
        <v>17.532</v>
      </c>
      <c r="AD56" s="93">
        <v>-2.28</v>
      </c>
      <c r="AE56" s="59">
        <v>84.991</v>
      </c>
      <c r="AF56" s="60">
        <v>15.23</v>
      </c>
      <c r="AG56" s="61">
        <v>-6.174</v>
      </c>
      <c r="AH56" s="65">
        <f t="shared" si="20"/>
        <v>87.70172746307105</v>
      </c>
      <c r="AI56" s="66">
        <f t="shared" si="21"/>
        <v>70.879561</v>
      </c>
      <c r="AJ56" s="67">
        <f t="shared" si="22"/>
        <v>30.37222167651562</v>
      </c>
      <c r="AK56" s="68">
        <f t="shared" si="23"/>
        <v>90.17773763671093</v>
      </c>
      <c r="AL56" s="66">
        <f t="shared" si="24"/>
        <v>73.96516009</v>
      </c>
      <c r="AM56" s="69">
        <f t="shared" si="25"/>
        <v>28.109949610432494</v>
      </c>
      <c r="AN56" s="97">
        <f t="shared" si="26"/>
        <v>73.96516009</v>
      </c>
      <c r="AO56" s="64">
        <f t="shared" si="27"/>
        <v>0.4690580081686442</v>
      </c>
      <c r="AP56" s="70">
        <f t="shared" si="28"/>
        <v>0.3847285546845051</v>
      </c>
      <c r="AQ56" s="202">
        <v>236</v>
      </c>
      <c r="AR56" s="203">
        <v>188</v>
      </c>
      <c r="AS56" s="204">
        <v>208</v>
      </c>
      <c r="AT56" s="71">
        <v>35216</v>
      </c>
    </row>
    <row r="57" spans="1:46" s="72" customFormat="1" ht="12">
      <c r="A57" s="57"/>
      <c r="B57" s="57">
        <f t="shared" si="0"/>
        <v>33.50000000000001</v>
      </c>
      <c r="C57" s="57">
        <v>333</v>
      </c>
      <c r="D57" s="58" t="s">
        <v>244</v>
      </c>
      <c r="E57" s="59">
        <v>61.29</v>
      </c>
      <c r="F57" s="60">
        <v>68.57</v>
      </c>
      <c r="G57" s="60">
        <v>72.28</v>
      </c>
      <c r="H57" s="60">
        <v>74.21</v>
      </c>
      <c r="I57" s="60">
        <v>73.96</v>
      </c>
      <c r="J57" s="60">
        <v>71.44</v>
      </c>
      <c r="K57" s="60">
        <v>67.18</v>
      </c>
      <c r="L57" s="60">
        <v>61.78</v>
      </c>
      <c r="M57" s="60">
        <v>57.29</v>
      </c>
      <c r="N57" s="60">
        <v>55.7</v>
      </c>
      <c r="O57" s="60">
        <v>58.34</v>
      </c>
      <c r="P57" s="60">
        <v>62.65</v>
      </c>
      <c r="Q57" s="60">
        <v>74.42</v>
      </c>
      <c r="R57" s="60">
        <v>79.47</v>
      </c>
      <c r="S57" s="60">
        <v>79.99</v>
      </c>
      <c r="T57" s="60">
        <v>81.68</v>
      </c>
      <c r="U57" s="60">
        <v>83.76</v>
      </c>
      <c r="V57" s="60">
        <v>84.43</v>
      </c>
      <c r="W57" s="60">
        <v>84.83</v>
      </c>
      <c r="X57" s="61">
        <v>85.16</v>
      </c>
      <c r="Y57" s="62">
        <v>83.639</v>
      </c>
      <c r="Z57" s="60">
        <v>13.376</v>
      </c>
      <c r="AA57" s="60">
        <v>-7.039</v>
      </c>
      <c r="AB57" s="63">
        <v>84.673</v>
      </c>
      <c r="AC57" s="64">
        <v>12.504</v>
      </c>
      <c r="AD57" s="93">
        <v>-4.508</v>
      </c>
      <c r="AE57" s="59">
        <v>83.658</v>
      </c>
      <c r="AF57" s="60">
        <v>10.43</v>
      </c>
      <c r="AG57" s="61">
        <v>-7.526</v>
      </c>
      <c r="AH57" s="65">
        <f t="shared" si="20"/>
        <v>83.46598765795338</v>
      </c>
      <c r="AI57" s="66">
        <f t="shared" si="21"/>
        <v>69.95482321</v>
      </c>
      <c r="AJ57" s="67">
        <f t="shared" si="22"/>
        <v>30.319337161975316</v>
      </c>
      <c r="AK57" s="68">
        <f t="shared" si="23"/>
        <v>85.02156487490895</v>
      </c>
      <c r="AL57" s="66">
        <f t="shared" si="24"/>
        <v>71.69516929000001</v>
      </c>
      <c r="AM57" s="69">
        <f t="shared" si="25"/>
        <v>29.02139418681375</v>
      </c>
      <c r="AN57" s="97">
        <f t="shared" si="26"/>
        <v>71.69516929000001</v>
      </c>
      <c r="AO57" s="64">
        <f t="shared" si="27"/>
        <v>0.45774965877715745</v>
      </c>
      <c r="AP57" s="70">
        <f t="shared" si="28"/>
        <v>0.3860013553826416</v>
      </c>
      <c r="AQ57" s="202">
        <v>234</v>
      </c>
      <c r="AR57" s="203">
        <v>204</v>
      </c>
      <c r="AS57" s="204">
        <v>222</v>
      </c>
      <c r="AT57" s="71">
        <v>34604</v>
      </c>
    </row>
    <row r="58" spans="1:46" s="72" customFormat="1" ht="12">
      <c r="A58" s="57">
        <v>45</v>
      </c>
      <c r="B58" s="57">
        <f t="shared" si="0"/>
        <v>34</v>
      </c>
      <c r="C58" s="57" t="str">
        <f t="shared" si="1"/>
        <v> 34</v>
      </c>
      <c r="D58" s="58" t="s">
        <v>93</v>
      </c>
      <c r="E58" s="59">
        <v>40.03</v>
      </c>
      <c r="F58" s="60">
        <v>51.63</v>
      </c>
      <c r="G58" s="60">
        <v>56.46</v>
      </c>
      <c r="H58" s="60">
        <v>51.61</v>
      </c>
      <c r="I58" s="60">
        <v>43.84</v>
      </c>
      <c r="J58" s="60">
        <v>40.16</v>
      </c>
      <c r="K58" s="60">
        <v>38.47</v>
      </c>
      <c r="L58" s="60">
        <v>31.22</v>
      </c>
      <c r="M58" s="60">
        <v>23.59</v>
      </c>
      <c r="N58" s="60">
        <v>27.71</v>
      </c>
      <c r="O58" s="60">
        <v>28.18</v>
      </c>
      <c r="P58" s="60">
        <v>50.79</v>
      </c>
      <c r="Q58" s="60">
        <v>72.76</v>
      </c>
      <c r="R58" s="60">
        <v>77.12</v>
      </c>
      <c r="S58" s="60">
        <v>77.78</v>
      </c>
      <c r="T58" s="60">
        <v>78.52</v>
      </c>
      <c r="U58" s="60">
        <v>79.12</v>
      </c>
      <c r="V58" s="60">
        <v>79.4</v>
      </c>
      <c r="W58" s="60">
        <v>79.74</v>
      </c>
      <c r="X58" s="61">
        <v>80.16</v>
      </c>
      <c r="Y58" s="62">
        <v>70.384</v>
      </c>
      <c r="Z58" s="60">
        <v>35.861</v>
      </c>
      <c r="AA58" s="60">
        <v>-1.31</v>
      </c>
      <c r="AB58" s="63">
        <v>74.532</v>
      </c>
      <c r="AC58" s="64">
        <v>33.837</v>
      </c>
      <c r="AD58" s="93">
        <v>7.327</v>
      </c>
      <c r="AE58" s="59">
        <v>72.049</v>
      </c>
      <c r="AF58" s="60">
        <v>27.86</v>
      </c>
      <c r="AG58" s="61">
        <v>0.782</v>
      </c>
      <c r="AH58" s="65">
        <f t="shared" si="20"/>
        <v>69.37719872822856</v>
      </c>
      <c r="AI58" s="66">
        <f t="shared" si="21"/>
        <v>49.539074559999996</v>
      </c>
      <c r="AJ58" s="67">
        <f t="shared" si="22"/>
        <v>18.464739462329998</v>
      </c>
      <c r="AK58" s="68">
        <f t="shared" si="23"/>
        <v>75.96674540720755</v>
      </c>
      <c r="AL58" s="66">
        <f t="shared" si="24"/>
        <v>55.55019023999999</v>
      </c>
      <c r="AM58" s="69">
        <f t="shared" si="25"/>
        <v>14.692438588601247</v>
      </c>
      <c r="AN58" s="97">
        <f t="shared" si="26"/>
        <v>55.55019023999999</v>
      </c>
      <c r="AO58" s="64">
        <f t="shared" si="27"/>
        <v>0.51957506694945</v>
      </c>
      <c r="AP58" s="70">
        <f t="shared" si="28"/>
        <v>0.3799359003507378</v>
      </c>
      <c r="AQ58" s="202">
        <v>244</v>
      </c>
      <c r="AR58" s="203">
        <v>139</v>
      </c>
      <c r="AS58" s="204">
        <v>159</v>
      </c>
      <c r="AT58" s="71">
        <v>35216</v>
      </c>
    </row>
    <row r="59" spans="1:46" s="72" customFormat="1" ht="12">
      <c r="A59" s="57">
        <v>46</v>
      </c>
      <c r="B59" s="57">
        <f t="shared" si="0"/>
        <v>35</v>
      </c>
      <c r="C59" s="57" t="str">
        <f t="shared" si="1"/>
        <v> 35</v>
      </c>
      <c r="D59" s="58" t="s">
        <v>94</v>
      </c>
      <c r="E59" s="59">
        <v>54.63</v>
      </c>
      <c r="F59" s="60">
        <v>68.71</v>
      </c>
      <c r="G59" s="60">
        <v>77.21</v>
      </c>
      <c r="H59" s="60">
        <v>77.03</v>
      </c>
      <c r="I59" s="60">
        <v>72.5</v>
      </c>
      <c r="J59" s="60">
        <v>65.73</v>
      </c>
      <c r="K59" s="60">
        <v>58.66</v>
      </c>
      <c r="L59" s="60">
        <v>52.74</v>
      </c>
      <c r="M59" s="60">
        <v>49.42</v>
      </c>
      <c r="N59" s="60">
        <v>50.23</v>
      </c>
      <c r="O59" s="60">
        <v>55.86</v>
      </c>
      <c r="P59" s="60">
        <v>68.83</v>
      </c>
      <c r="Q59" s="60">
        <v>80.49</v>
      </c>
      <c r="R59" s="60">
        <v>85.93</v>
      </c>
      <c r="S59" s="60">
        <v>87.55</v>
      </c>
      <c r="T59" s="60">
        <v>88.03</v>
      </c>
      <c r="U59" s="60">
        <v>88</v>
      </c>
      <c r="V59" s="60">
        <v>88.1</v>
      </c>
      <c r="W59" s="60">
        <v>88.18</v>
      </c>
      <c r="X59" s="61">
        <v>88.42</v>
      </c>
      <c r="Y59" s="62">
        <v>82.746</v>
      </c>
      <c r="Z59" s="60">
        <v>22.085</v>
      </c>
      <c r="AA59" s="60">
        <v>-5.555</v>
      </c>
      <c r="AB59" s="63">
        <v>84.934</v>
      </c>
      <c r="AC59" s="64">
        <v>19.816</v>
      </c>
      <c r="AD59" s="93">
        <v>-0.305</v>
      </c>
      <c r="AE59" s="59">
        <v>83.709</v>
      </c>
      <c r="AF59" s="60">
        <v>16.633</v>
      </c>
      <c r="AG59" s="61">
        <v>-5.068</v>
      </c>
      <c r="AH59" s="65">
        <f t="shared" si="20"/>
        <v>86.03689116314052</v>
      </c>
      <c r="AI59" s="66">
        <f t="shared" si="21"/>
        <v>68.46900516</v>
      </c>
      <c r="AJ59" s="67">
        <f t="shared" si="22"/>
        <v>28.596122158989374</v>
      </c>
      <c r="AK59" s="68">
        <f t="shared" si="23"/>
        <v>89.21007441215964</v>
      </c>
      <c r="AL59" s="66">
        <f t="shared" si="24"/>
        <v>72.13784356</v>
      </c>
      <c r="AM59" s="69">
        <f t="shared" si="25"/>
        <v>25.88482581487687</v>
      </c>
      <c r="AN59" s="97">
        <f t="shared" si="26"/>
        <v>72.13784356</v>
      </c>
      <c r="AO59" s="64">
        <f t="shared" si="27"/>
        <v>0.4764662024802112</v>
      </c>
      <c r="AP59" s="70">
        <f t="shared" si="28"/>
        <v>0.3852843370284179</v>
      </c>
      <c r="AQ59" s="202">
        <v>241</v>
      </c>
      <c r="AR59" s="203">
        <v>182</v>
      </c>
      <c r="AS59" s="204">
        <v>201</v>
      </c>
      <c r="AT59" s="71">
        <v>35216</v>
      </c>
    </row>
    <row r="60" spans="1:46" s="72" customFormat="1" ht="12">
      <c r="A60" s="57">
        <v>47</v>
      </c>
      <c r="B60" s="57">
        <f t="shared" si="0"/>
        <v>36</v>
      </c>
      <c r="C60" s="57" t="str">
        <f t="shared" si="1"/>
        <v> 36</v>
      </c>
      <c r="D60" s="58" t="s">
        <v>95</v>
      </c>
      <c r="E60" s="59">
        <v>37.7</v>
      </c>
      <c r="F60" s="60">
        <v>56.07</v>
      </c>
      <c r="G60" s="60">
        <v>68.63</v>
      </c>
      <c r="H60" s="60">
        <v>67.43</v>
      </c>
      <c r="I60" s="60">
        <v>59.2</v>
      </c>
      <c r="J60" s="60">
        <v>48.18</v>
      </c>
      <c r="K60" s="60">
        <v>37.98</v>
      </c>
      <c r="L60" s="60">
        <v>30.27</v>
      </c>
      <c r="M60" s="60">
        <v>26.31</v>
      </c>
      <c r="N60" s="60">
        <v>27.06</v>
      </c>
      <c r="O60" s="60">
        <v>33.65</v>
      </c>
      <c r="P60" s="60">
        <v>51.71</v>
      </c>
      <c r="Q60" s="60">
        <v>71.41</v>
      </c>
      <c r="R60" s="60">
        <v>81.92</v>
      </c>
      <c r="S60" s="60">
        <v>85.29</v>
      </c>
      <c r="T60" s="60">
        <v>86.06</v>
      </c>
      <c r="U60" s="60">
        <v>85.95</v>
      </c>
      <c r="V60" s="60">
        <v>86.26</v>
      </c>
      <c r="W60" s="60">
        <v>86.33</v>
      </c>
      <c r="X60" s="61">
        <v>86.56</v>
      </c>
      <c r="Y60" s="62">
        <v>71.815</v>
      </c>
      <c r="Z60" s="60">
        <v>39.83</v>
      </c>
      <c r="AA60" s="60">
        <v>-9.692</v>
      </c>
      <c r="AB60" s="63">
        <v>75.911</v>
      </c>
      <c r="AC60" s="64">
        <v>35.127</v>
      </c>
      <c r="AD60" s="93">
        <v>0.078</v>
      </c>
      <c r="AE60" s="59">
        <v>73.353</v>
      </c>
      <c r="AF60" s="60">
        <v>29.943</v>
      </c>
      <c r="AG60" s="61">
        <v>-9.217</v>
      </c>
      <c r="AH60" s="65">
        <f t="shared" si="20"/>
        <v>73.60677054388235</v>
      </c>
      <c r="AI60" s="66">
        <f t="shared" si="21"/>
        <v>51.57394225</v>
      </c>
      <c r="AJ60" s="67">
        <f t="shared" si="22"/>
        <v>24.77826077690625</v>
      </c>
      <c r="AK60" s="68">
        <f t="shared" si="23"/>
        <v>79.10273583311567</v>
      </c>
      <c r="AL60" s="66">
        <f t="shared" si="24"/>
        <v>57.62479921</v>
      </c>
      <c r="AM60" s="69">
        <f t="shared" si="25"/>
        <v>20.43080007438937</v>
      </c>
      <c r="AN60" s="97">
        <f t="shared" si="26"/>
        <v>57.62479921</v>
      </c>
      <c r="AO60" s="64">
        <f t="shared" si="27"/>
        <v>0.5033314699724434</v>
      </c>
      <c r="AP60" s="70">
        <f t="shared" si="28"/>
        <v>0.36666715237798087</v>
      </c>
      <c r="AQ60" s="202">
        <v>234</v>
      </c>
      <c r="AR60" s="203">
        <v>139</v>
      </c>
      <c r="AS60" s="204">
        <v>171</v>
      </c>
      <c r="AT60" s="71">
        <v>35216</v>
      </c>
    </row>
    <row r="61" spans="1:46" s="72" customFormat="1" ht="12">
      <c r="A61" s="57">
        <v>48</v>
      </c>
      <c r="B61" s="57">
        <f t="shared" si="0"/>
        <v>36.499999999999986</v>
      </c>
      <c r="C61" s="57" t="str">
        <f t="shared" si="1"/>
        <v>336</v>
      </c>
      <c r="D61" s="58" t="s">
        <v>96</v>
      </c>
      <c r="E61" s="59">
        <v>45.99</v>
      </c>
      <c r="F61" s="60">
        <v>59.24</v>
      </c>
      <c r="G61" s="60">
        <v>67.2</v>
      </c>
      <c r="H61" s="60">
        <v>68.59</v>
      </c>
      <c r="I61" s="60">
        <v>63.79</v>
      </c>
      <c r="J61" s="60">
        <v>55.72</v>
      </c>
      <c r="K61" s="60">
        <v>45.77</v>
      </c>
      <c r="L61" s="60">
        <v>36.26</v>
      </c>
      <c r="M61" s="60">
        <v>29</v>
      </c>
      <c r="N61" s="60">
        <v>26.88</v>
      </c>
      <c r="O61" s="60">
        <v>30.03</v>
      </c>
      <c r="P61" s="60">
        <v>40.44</v>
      </c>
      <c r="Q61" s="60">
        <v>62.77</v>
      </c>
      <c r="R61" s="60">
        <v>76.76</v>
      </c>
      <c r="S61" s="60">
        <v>79.49</v>
      </c>
      <c r="T61" s="60">
        <v>80.14</v>
      </c>
      <c r="U61" s="60">
        <v>80.38</v>
      </c>
      <c r="V61" s="60">
        <v>80.49</v>
      </c>
      <c r="W61" s="60">
        <v>80.65</v>
      </c>
      <c r="X61" s="61">
        <v>80.71</v>
      </c>
      <c r="Y61" s="62">
        <v>70.363</v>
      </c>
      <c r="Z61" s="60">
        <v>35.804</v>
      </c>
      <c r="AA61" s="60">
        <v>-17.646</v>
      </c>
      <c r="AB61" s="63">
        <v>73.32</v>
      </c>
      <c r="AC61" s="64">
        <v>32.093</v>
      </c>
      <c r="AD61" s="93">
        <v>-10.321</v>
      </c>
      <c r="AE61" s="59">
        <v>70.461</v>
      </c>
      <c r="AF61" s="60">
        <v>27.933</v>
      </c>
      <c r="AG61" s="61">
        <v>-19.127</v>
      </c>
      <c r="AH61" s="65">
        <f t="shared" si="20"/>
        <v>69.31648560371967</v>
      </c>
      <c r="AI61" s="66">
        <f t="shared" si="21"/>
        <v>49.50951769</v>
      </c>
      <c r="AJ61" s="67">
        <f t="shared" si="22"/>
        <v>29.095369594498127</v>
      </c>
      <c r="AK61" s="68">
        <f t="shared" si="23"/>
        <v>72.99710901805528</v>
      </c>
      <c r="AL61" s="66">
        <f t="shared" si="24"/>
        <v>53.75822399999999</v>
      </c>
      <c r="AM61" s="69">
        <f t="shared" si="25"/>
        <v>26.116766039812493</v>
      </c>
      <c r="AN61" s="97">
        <f t="shared" si="26"/>
        <v>53.75822399999999</v>
      </c>
      <c r="AO61" s="64">
        <f t="shared" si="27"/>
        <v>0.4775044594005553</v>
      </c>
      <c r="AP61" s="70">
        <f t="shared" si="28"/>
        <v>0.3516549084581517</v>
      </c>
      <c r="AQ61" s="202">
        <v>210</v>
      </c>
      <c r="AR61" s="203">
        <v>133</v>
      </c>
      <c r="AS61" s="204">
        <v>181</v>
      </c>
      <c r="AT61" s="71">
        <v>35216</v>
      </c>
    </row>
    <row r="62" spans="1:46" s="72" customFormat="1" ht="12">
      <c r="A62" s="57">
        <v>49</v>
      </c>
      <c r="B62" s="57">
        <f t="shared" si="0"/>
        <v>37</v>
      </c>
      <c r="C62" s="57" t="str">
        <f t="shared" si="1"/>
        <v> 37</v>
      </c>
      <c r="D62" s="58" t="s">
        <v>97</v>
      </c>
      <c r="E62" s="59">
        <v>62.27</v>
      </c>
      <c r="F62" s="60">
        <v>70.43</v>
      </c>
      <c r="G62" s="60">
        <v>73.45</v>
      </c>
      <c r="H62" s="60">
        <v>73.9</v>
      </c>
      <c r="I62" s="60">
        <v>71.68</v>
      </c>
      <c r="J62" s="60">
        <v>66.71</v>
      </c>
      <c r="K62" s="60">
        <v>59.95</v>
      </c>
      <c r="L62" s="60">
        <v>51.66</v>
      </c>
      <c r="M62" s="60">
        <v>45.03</v>
      </c>
      <c r="N62" s="60">
        <v>42.87</v>
      </c>
      <c r="O62" s="60">
        <v>46.35</v>
      </c>
      <c r="P62" s="60">
        <v>52.7</v>
      </c>
      <c r="Q62" s="60">
        <v>70.38</v>
      </c>
      <c r="R62" s="60">
        <v>78.13</v>
      </c>
      <c r="S62" s="60">
        <v>78.77</v>
      </c>
      <c r="T62" s="60">
        <v>81.02</v>
      </c>
      <c r="U62" s="60">
        <v>83.71</v>
      </c>
      <c r="V62" s="60">
        <v>84.71</v>
      </c>
      <c r="W62" s="60">
        <v>85.09</v>
      </c>
      <c r="X62" s="61">
        <v>85.49</v>
      </c>
      <c r="Y62" s="62">
        <v>78.506</v>
      </c>
      <c r="Z62" s="60">
        <v>22.162</v>
      </c>
      <c r="AA62" s="60">
        <v>-12.565</v>
      </c>
      <c r="AB62" s="63">
        <v>80.166</v>
      </c>
      <c r="AC62" s="64">
        <v>20.072</v>
      </c>
      <c r="AD62" s="93">
        <v>-8.329</v>
      </c>
      <c r="AE62" s="59">
        <v>78.501</v>
      </c>
      <c r="AF62" s="60">
        <v>17.322</v>
      </c>
      <c r="AG62" s="61">
        <v>-13.531</v>
      </c>
      <c r="AH62" s="65">
        <f aca="true" t="shared" si="29" ref="AH62:AH94">109.83*((AI62/100)+((Z62/185.2)*SQRT(AI62/100)))</f>
        <v>78.00824970939881</v>
      </c>
      <c r="AI62" s="66">
        <f aca="true" t="shared" si="30" ref="AI62:AI94">POWER(Y62,2)/100</f>
        <v>61.63192036</v>
      </c>
      <c r="AJ62" s="67">
        <f aca="true" t="shared" si="31" ref="AJ62:AJ94">-(35.55*((SQRT(AI62/100)*(AA62/38.4))-(AI62/100)))</f>
        <v>31.042312138370626</v>
      </c>
      <c r="AK62" s="68">
        <f aca="true" t="shared" si="32" ref="AK62:AK94">109.83*((AL62/100)+((AC62/185.2)*SQRT(AL62/100)))</f>
        <v>80.125682460602</v>
      </c>
      <c r="AL62" s="66">
        <f aca="true" t="shared" si="33" ref="AL62:AL94">POWER(AB62,2)/100</f>
        <v>64.26587556</v>
      </c>
      <c r="AM62" s="69">
        <f aca="true" t="shared" si="34" ref="AM62:AM94">-(35.55*((SQRT(AL62/100)*(AD62/38.4))-(AL62/100)))</f>
        <v>29.02798436775187</v>
      </c>
      <c r="AN62" s="97">
        <f aca="true" t="shared" si="35" ref="AN62:AN94">AL62</f>
        <v>64.26587556</v>
      </c>
      <c r="AO62" s="64">
        <f aca="true" t="shared" si="36" ref="AO62:AO94">AK62/(AL62+AK62+AM62)</f>
        <v>0.46203375557968773</v>
      </c>
      <c r="AP62" s="70">
        <f aca="true" t="shared" si="37" ref="AP62:AP94">AL62/(AL62+AK62+AM62)</f>
        <v>0.3705803548719076</v>
      </c>
      <c r="AQ62" s="202">
        <v>214</v>
      </c>
      <c r="AR62" s="203">
        <v>166</v>
      </c>
      <c r="AS62" s="204">
        <v>200</v>
      </c>
      <c r="AT62" s="71">
        <v>35216</v>
      </c>
    </row>
    <row r="63" spans="1:46" s="72" customFormat="1" ht="12">
      <c r="A63" s="57">
        <v>50</v>
      </c>
      <c r="B63" s="57">
        <f t="shared" si="0"/>
        <v>37.500000000000014</v>
      </c>
      <c r="C63" s="57" t="str">
        <f t="shared" si="1"/>
        <v>337</v>
      </c>
      <c r="D63" s="58" t="s">
        <v>98</v>
      </c>
      <c r="E63" s="59">
        <v>76.36</v>
      </c>
      <c r="F63" s="60">
        <v>79.61</v>
      </c>
      <c r="G63" s="60">
        <v>80.07</v>
      </c>
      <c r="H63" s="60">
        <v>78.86</v>
      </c>
      <c r="I63" s="60">
        <v>74.2</v>
      </c>
      <c r="J63" s="60">
        <v>66.53</v>
      </c>
      <c r="K63" s="60">
        <v>57.59</v>
      </c>
      <c r="L63" s="60">
        <v>49</v>
      </c>
      <c r="M63" s="60">
        <v>41.94</v>
      </c>
      <c r="N63" s="60">
        <v>40.72</v>
      </c>
      <c r="O63" s="60">
        <v>44.06</v>
      </c>
      <c r="P63" s="60">
        <v>56.28</v>
      </c>
      <c r="Q63" s="60">
        <v>75.74</v>
      </c>
      <c r="R63" s="60">
        <v>85.2</v>
      </c>
      <c r="S63" s="60">
        <v>87.01</v>
      </c>
      <c r="T63" s="60">
        <v>87.71</v>
      </c>
      <c r="U63" s="60">
        <v>87.83</v>
      </c>
      <c r="V63" s="60">
        <v>88.01</v>
      </c>
      <c r="W63" s="60">
        <v>88.09</v>
      </c>
      <c r="X63" s="61">
        <v>88.28</v>
      </c>
      <c r="Y63" s="62">
        <v>78.653</v>
      </c>
      <c r="Z63" s="60">
        <v>28.341</v>
      </c>
      <c r="AA63" s="60">
        <v>-13.208</v>
      </c>
      <c r="AB63" s="63">
        <v>81.018</v>
      </c>
      <c r="AC63" s="64">
        <v>25.377</v>
      </c>
      <c r="AD63" s="93">
        <v>-7.291</v>
      </c>
      <c r="AE63" s="59">
        <v>79.025</v>
      </c>
      <c r="AF63" s="60">
        <v>22.022</v>
      </c>
      <c r="AG63" s="61">
        <v>-13.929</v>
      </c>
      <c r="AH63" s="65">
        <f t="shared" si="29"/>
        <v>81.16343252188665</v>
      </c>
      <c r="AI63" s="66">
        <f t="shared" si="30"/>
        <v>61.86294409000001</v>
      </c>
      <c r="AJ63" s="67">
        <f t="shared" si="31"/>
        <v>31.609744252432506</v>
      </c>
      <c r="AK63" s="68">
        <f t="shared" si="32"/>
        <v>84.28424663208487</v>
      </c>
      <c r="AL63" s="66">
        <f t="shared" si="33"/>
        <v>65.63916324</v>
      </c>
      <c r="AM63" s="69">
        <f t="shared" si="34"/>
        <v>28.80333309455437</v>
      </c>
      <c r="AN63" s="97">
        <f t="shared" si="35"/>
        <v>65.63916324</v>
      </c>
      <c r="AO63" s="64">
        <f t="shared" si="36"/>
        <v>0.47158161802241977</v>
      </c>
      <c r="AP63" s="70">
        <f t="shared" si="37"/>
        <v>0.3672598859603908</v>
      </c>
      <c r="AQ63" s="202">
        <v>229</v>
      </c>
      <c r="AR63" s="203">
        <v>165</v>
      </c>
      <c r="AS63" s="204">
        <v>203</v>
      </c>
      <c r="AT63" s="71">
        <v>35216</v>
      </c>
    </row>
    <row r="64" spans="1:46" s="72" customFormat="1" ht="12">
      <c r="A64" s="57">
        <v>51</v>
      </c>
      <c r="B64" s="57">
        <f t="shared" si="0"/>
        <v>38</v>
      </c>
      <c r="C64" s="57" t="str">
        <f t="shared" si="1"/>
        <v> 38</v>
      </c>
      <c r="D64" s="58" t="s">
        <v>99</v>
      </c>
      <c r="E64" s="59">
        <v>44.61</v>
      </c>
      <c r="F64" s="60">
        <v>59.55</v>
      </c>
      <c r="G64" s="60">
        <v>67.17</v>
      </c>
      <c r="H64" s="60">
        <v>66.08</v>
      </c>
      <c r="I64" s="60">
        <v>60.23</v>
      </c>
      <c r="J64" s="60">
        <v>52.86</v>
      </c>
      <c r="K64" s="60">
        <v>46.8</v>
      </c>
      <c r="L64" s="60">
        <v>42.76</v>
      </c>
      <c r="M64" s="60">
        <v>40.21</v>
      </c>
      <c r="N64" s="60">
        <v>40.01</v>
      </c>
      <c r="O64" s="60">
        <v>41.7</v>
      </c>
      <c r="P64" s="60">
        <v>48.09</v>
      </c>
      <c r="Q64" s="60">
        <v>57.28</v>
      </c>
      <c r="R64" s="60">
        <v>67.57</v>
      </c>
      <c r="S64" s="60">
        <v>76.31</v>
      </c>
      <c r="T64" s="60">
        <v>81.64</v>
      </c>
      <c r="U64" s="60">
        <v>83.84</v>
      </c>
      <c r="V64" s="60">
        <v>84.76</v>
      </c>
      <c r="W64" s="60">
        <v>85.11</v>
      </c>
      <c r="X64" s="61">
        <v>85.53</v>
      </c>
      <c r="Y64" s="62">
        <v>74.511</v>
      </c>
      <c r="Z64" s="60">
        <v>20.75</v>
      </c>
      <c r="AA64" s="60">
        <v>-8.65</v>
      </c>
      <c r="AB64" s="63">
        <v>76.356</v>
      </c>
      <c r="AC64" s="64">
        <v>19.398</v>
      </c>
      <c r="AD64" s="93">
        <v>-3.847</v>
      </c>
      <c r="AE64" s="59">
        <v>74.604</v>
      </c>
      <c r="AF64" s="60">
        <v>15.151</v>
      </c>
      <c r="AG64" s="61">
        <v>-9.848</v>
      </c>
      <c r="AH64" s="65">
        <f t="shared" si="29"/>
        <v>70.14532477898294</v>
      </c>
      <c r="AI64" s="66">
        <f t="shared" si="30"/>
        <v>55.51889120999999</v>
      </c>
      <c r="AJ64" s="67">
        <f t="shared" si="31"/>
        <v>25.703812526326868</v>
      </c>
      <c r="AK64" s="68">
        <f t="shared" si="32"/>
        <v>72.81726525309489</v>
      </c>
      <c r="AL64" s="66">
        <f t="shared" si="33"/>
        <v>58.30238735999999</v>
      </c>
      <c r="AM64" s="69">
        <f t="shared" si="34"/>
        <v>23.445902733198743</v>
      </c>
      <c r="AN64" s="97">
        <f t="shared" si="35"/>
        <v>58.30238735999999</v>
      </c>
      <c r="AO64" s="64">
        <f t="shared" si="36"/>
        <v>0.4711092655148992</v>
      </c>
      <c r="AP64" s="70">
        <f t="shared" si="37"/>
        <v>0.3772016813796415</v>
      </c>
      <c r="AQ64" s="202">
        <v>202</v>
      </c>
      <c r="AR64" s="203">
        <v>154</v>
      </c>
      <c r="AS64" s="204">
        <v>178</v>
      </c>
      <c r="AT64" s="71">
        <v>35216</v>
      </c>
    </row>
    <row r="65" spans="1:46" s="72" customFormat="1" ht="12">
      <c r="A65" s="57">
        <v>52</v>
      </c>
      <c r="B65" s="57">
        <f t="shared" si="0"/>
        <v>39</v>
      </c>
      <c r="C65" s="57" t="str">
        <f t="shared" si="1"/>
        <v> 39</v>
      </c>
      <c r="D65" s="58" t="s">
        <v>188</v>
      </c>
      <c r="E65" s="59">
        <v>22.29</v>
      </c>
      <c r="F65" s="60">
        <v>45.42</v>
      </c>
      <c r="G65" s="60">
        <v>51.75</v>
      </c>
      <c r="H65" s="60">
        <v>46.61</v>
      </c>
      <c r="I65" s="60">
        <v>29.2</v>
      </c>
      <c r="J65" s="60">
        <v>10.85</v>
      </c>
      <c r="K65" s="60">
        <v>2.62</v>
      </c>
      <c r="L65" s="60">
        <v>0.44</v>
      </c>
      <c r="M65" s="60">
        <v>0.11</v>
      </c>
      <c r="N65" s="60">
        <v>0.07</v>
      </c>
      <c r="O65" s="60">
        <v>0.17</v>
      </c>
      <c r="P65" s="60">
        <v>0.74</v>
      </c>
      <c r="Q65" s="60">
        <v>15.11</v>
      </c>
      <c r="R65" s="60">
        <v>43.12</v>
      </c>
      <c r="S65" s="60">
        <v>50.01</v>
      </c>
      <c r="T65" s="60">
        <v>60.7</v>
      </c>
      <c r="U65" s="60">
        <v>74.88</v>
      </c>
      <c r="V65" s="60">
        <v>80.21</v>
      </c>
      <c r="W65" s="60">
        <v>81.91</v>
      </c>
      <c r="X65" s="61">
        <v>82.87</v>
      </c>
      <c r="Y65" s="62">
        <v>32.309</v>
      </c>
      <c r="Z65" s="60">
        <v>76.633</v>
      </c>
      <c r="AA65" s="60">
        <v>-34.753</v>
      </c>
      <c r="AB65" s="63">
        <v>39.975</v>
      </c>
      <c r="AC65" s="64">
        <v>61.732</v>
      </c>
      <c r="AD65" s="93">
        <v>-15.124</v>
      </c>
      <c r="AE65" s="59">
        <v>30.332</v>
      </c>
      <c r="AF65" s="60">
        <v>60.926</v>
      </c>
      <c r="AG65" s="61">
        <v>-43.795</v>
      </c>
      <c r="AH65" s="65">
        <f t="shared" si="29"/>
        <v>26.14799418092613</v>
      </c>
      <c r="AI65" s="66">
        <f t="shared" si="30"/>
        <v>10.438714809999999</v>
      </c>
      <c r="AJ65" s="67">
        <f t="shared" si="31"/>
        <v>14.10595602311906</v>
      </c>
      <c r="AK65" s="68">
        <f t="shared" si="32"/>
        <v>32.185372276955995</v>
      </c>
      <c r="AL65" s="66">
        <f t="shared" si="33"/>
        <v>15.98000625</v>
      </c>
      <c r="AM65" s="69">
        <f t="shared" si="34"/>
        <v>11.277998092968751</v>
      </c>
      <c r="AN65" s="97">
        <f t="shared" si="35"/>
        <v>15.98000625</v>
      </c>
      <c r="AO65" s="64">
        <f t="shared" si="36"/>
        <v>0.5414458953559482</v>
      </c>
      <c r="AP65" s="70">
        <f t="shared" si="37"/>
        <v>0.2688273641010441</v>
      </c>
      <c r="AQ65" s="202">
        <v>138</v>
      </c>
      <c r="AR65" s="203">
        <v>3</v>
      </c>
      <c r="AS65" s="204">
        <v>94</v>
      </c>
      <c r="AT65" s="71">
        <v>35216</v>
      </c>
    </row>
    <row r="66" spans="1:46" s="72" customFormat="1" ht="12">
      <c r="A66" s="57">
        <v>53</v>
      </c>
      <c r="B66" s="57">
        <f t="shared" si="0"/>
        <v>39.500000000000014</v>
      </c>
      <c r="C66" s="57" t="str">
        <f t="shared" si="1"/>
        <v>339</v>
      </c>
      <c r="D66" s="58" t="s">
        <v>100</v>
      </c>
      <c r="E66" s="59">
        <v>25.67</v>
      </c>
      <c r="F66" s="60">
        <v>40.13</v>
      </c>
      <c r="G66" s="60">
        <v>46.73</v>
      </c>
      <c r="H66" s="60">
        <v>44.42</v>
      </c>
      <c r="I66" s="60">
        <v>31.97</v>
      </c>
      <c r="J66" s="60">
        <v>18.53</v>
      </c>
      <c r="K66" s="60">
        <v>9.45</v>
      </c>
      <c r="L66" s="60">
        <v>4.31</v>
      </c>
      <c r="M66" s="60">
        <v>2.4</v>
      </c>
      <c r="N66" s="60">
        <v>1.45</v>
      </c>
      <c r="O66" s="60">
        <v>2.55</v>
      </c>
      <c r="P66" s="60">
        <v>3.54</v>
      </c>
      <c r="Q66" s="60">
        <v>20.94</v>
      </c>
      <c r="R66" s="60">
        <v>61.14</v>
      </c>
      <c r="S66" s="60">
        <v>75.22</v>
      </c>
      <c r="T66" s="60">
        <v>81.3</v>
      </c>
      <c r="U66" s="60">
        <v>84.19</v>
      </c>
      <c r="V66" s="60">
        <v>84.93</v>
      </c>
      <c r="W66" s="60">
        <v>85.57</v>
      </c>
      <c r="X66" s="61">
        <v>86.42</v>
      </c>
      <c r="Y66" s="62">
        <v>41.217</v>
      </c>
      <c r="Z66" s="60">
        <v>71.88</v>
      </c>
      <c r="AA66" s="60">
        <v>-26.968</v>
      </c>
      <c r="AB66" s="63">
        <v>48.72</v>
      </c>
      <c r="AC66" s="64">
        <v>62.798</v>
      </c>
      <c r="AD66" s="93">
        <v>-9.206</v>
      </c>
      <c r="AE66" s="59">
        <v>39.033</v>
      </c>
      <c r="AF66" s="60">
        <v>56.489</v>
      </c>
      <c r="AG66" s="61">
        <v>-34.72</v>
      </c>
      <c r="AH66" s="65">
        <f t="shared" si="29"/>
        <v>36.228075802884405</v>
      </c>
      <c r="AI66" s="66">
        <f t="shared" si="30"/>
        <v>16.988410889999997</v>
      </c>
      <c r="AJ66" s="67">
        <f t="shared" si="31"/>
        <v>16.329809496082497</v>
      </c>
      <c r="AK66" s="68">
        <f t="shared" si="32"/>
        <v>44.21367289303152</v>
      </c>
      <c r="AL66" s="66">
        <f t="shared" si="33"/>
        <v>23.736383999999997</v>
      </c>
      <c r="AM66" s="69">
        <f t="shared" si="34"/>
        <v>12.590564505749997</v>
      </c>
      <c r="AN66" s="97">
        <f t="shared" si="35"/>
        <v>23.736383999999997</v>
      </c>
      <c r="AO66" s="64">
        <f t="shared" si="36"/>
        <v>0.5489611592902414</v>
      </c>
      <c r="AP66" s="70">
        <f t="shared" si="37"/>
        <v>0.2947131967417264</v>
      </c>
      <c r="AQ66" s="202">
        <v>173</v>
      </c>
      <c r="AR66" s="203">
        <v>31</v>
      </c>
      <c r="AS66" s="204">
        <v>108</v>
      </c>
      <c r="AT66" s="71">
        <v>35216</v>
      </c>
    </row>
    <row r="67" spans="1:46" s="72" customFormat="1" ht="12">
      <c r="A67" s="57">
        <v>54</v>
      </c>
      <c r="B67" s="57">
        <f t="shared" si="0"/>
        <v>40</v>
      </c>
      <c r="C67" s="57" t="str">
        <f t="shared" si="1"/>
        <v> 40</v>
      </c>
      <c r="D67" s="58" t="s">
        <v>101</v>
      </c>
      <c r="E67" s="59">
        <v>19.35</v>
      </c>
      <c r="F67" s="60">
        <v>31.27</v>
      </c>
      <c r="G67" s="60">
        <v>35.73</v>
      </c>
      <c r="H67" s="60">
        <v>30.82</v>
      </c>
      <c r="I67" s="60">
        <v>18.87</v>
      </c>
      <c r="J67" s="60">
        <v>10.31</v>
      </c>
      <c r="K67" s="60">
        <v>6.45</v>
      </c>
      <c r="L67" s="60">
        <v>5.53</v>
      </c>
      <c r="M67" s="60">
        <v>6.88</v>
      </c>
      <c r="N67" s="60">
        <v>11.93</v>
      </c>
      <c r="O67" s="60">
        <v>21.14</v>
      </c>
      <c r="P67" s="60">
        <v>46.74</v>
      </c>
      <c r="Q67" s="60">
        <v>73.09</v>
      </c>
      <c r="R67" s="60">
        <v>83.14</v>
      </c>
      <c r="S67" s="60">
        <v>85.8</v>
      </c>
      <c r="T67" s="60">
        <v>86.55</v>
      </c>
      <c r="U67" s="60">
        <v>86.61</v>
      </c>
      <c r="V67" s="60">
        <v>86.69</v>
      </c>
      <c r="W67" s="60">
        <v>86.7</v>
      </c>
      <c r="X67" s="61">
        <v>86.95</v>
      </c>
      <c r="Y67" s="62">
        <v>61.838</v>
      </c>
      <c r="Z67" s="60">
        <v>55.689</v>
      </c>
      <c r="AA67" s="60">
        <v>26.787</v>
      </c>
      <c r="AB67" s="63">
        <v>69.942</v>
      </c>
      <c r="AC67" s="64">
        <v>50.535</v>
      </c>
      <c r="AD67" s="93">
        <v>44.64</v>
      </c>
      <c r="AE67" s="59">
        <v>66.072</v>
      </c>
      <c r="AF67" s="60">
        <v>40.081</v>
      </c>
      <c r="AG67" s="61">
        <v>30.889</v>
      </c>
      <c r="AH67" s="65">
        <f t="shared" si="29"/>
        <v>62.420623325377925</v>
      </c>
      <c r="AI67" s="66">
        <f t="shared" si="30"/>
        <v>38.23938244</v>
      </c>
      <c r="AJ67" s="67">
        <f t="shared" si="31"/>
        <v>-1.741044773908129</v>
      </c>
      <c r="AK67" s="68">
        <f t="shared" si="32"/>
        <v>74.68847391095348</v>
      </c>
      <c r="AL67" s="66">
        <f t="shared" si="33"/>
        <v>48.918833639999995</v>
      </c>
      <c r="AM67" s="69">
        <f t="shared" si="34"/>
        <v>-11.514197553480003</v>
      </c>
      <c r="AN67" s="97">
        <f t="shared" si="35"/>
        <v>48.918833639999995</v>
      </c>
      <c r="AO67" s="64">
        <f t="shared" si="36"/>
        <v>0.6663074466631975</v>
      </c>
      <c r="AP67" s="70">
        <f t="shared" si="37"/>
        <v>0.4364124935163509</v>
      </c>
      <c r="AQ67" s="202">
        <v>255</v>
      </c>
      <c r="AR67" s="203">
        <v>100</v>
      </c>
      <c r="AS67" s="204">
        <v>70</v>
      </c>
      <c r="AT67" s="71">
        <v>35216</v>
      </c>
    </row>
    <row r="68" spans="1:46" s="72" customFormat="1" ht="12">
      <c r="A68" s="57">
        <v>55</v>
      </c>
      <c r="B68" s="57">
        <f t="shared" si="0"/>
        <v>41</v>
      </c>
      <c r="C68" s="57" t="str">
        <f t="shared" si="1"/>
        <v> 41</v>
      </c>
      <c r="D68" s="58" t="s">
        <v>102</v>
      </c>
      <c r="E68" s="59">
        <v>30.85</v>
      </c>
      <c r="F68" s="60">
        <v>36.15</v>
      </c>
      <c r="G68" s="60">
        <v>27.73</v>
      </c>
      <c r="H68" s="60">
        <v>11.74</v>
      </c>
      <c r="I68" s="60">
        <v>4.68</v>
      </c>
      <c r="J68" s="60">
        <v>4.94</v>
      </c>
      <c r="K68" s="60">
        <v>7.48</v>
      </c>
      <c r="L68" s="60">
        <v>4.05</v>
      </c>
      <c r="M68" s="60">
        <v>1.6</v>
      </c>
      <c r="N68" s="60">
        <v>2.84</v>
      </c>
      <c r="O68" s="60">
        <v>2.98</v>
      </c>
      <c r="P68" s="60">
        <v>24.23</v>
      </c>
      <c r="Q68" s="60">
        <v>68.4</v>
      </c>
      <c r="R68" s="60">
        <v>80.71</v>
      </c>
      <c r="S68" s="60">
        <v>82.14</v>
      </c>
      <c r="T68" s="60">
        <v>82.88</v>
      </c>
      <c r="U68" s="60">
        <v>83.46</v>
      </c>
      <c r="V68" s="60">
        <v>83.87</v>
      </c>
      <c r="W68" s="60">
        <v>84.23</v>
      </c>
      <c r="X68" s="61">
        <v>84.89</v>
      </c>
      <c r="Y68" s="62">
        <v>52.303</v>
      </c>
      <c r="Z68" s="60">
        <v>65.697</v>
      </c>
      <c r="AA68" s="60">
        <v>37.732</v>
      </c>
      <c r="AB68" s="63">
        <v>61.947</v>
      </c>
      <c r="AC68" s="64">
        <v>61.767</v>
      </c>
      <c r="AD68" s="93">
        <v>55.84</v>
      </c>
      <c r="AE68" s="59">
        <v>55.163</v>
      </c>
      <c r="AF68" s="60">
        <v>50.958</v>
      </c>
      <c r="AG68" s="61">
        <v>43.727</v>
      </c>
      <c r="AH68" s="65">
        <f t="shared" si="29"/>
        <v>50.42269470538793</v>
      </c>
      <c r="AI68" s="66">
        <f t="shared" si="30"/>
        <v>27.35603809</v>
      </c>
      <c r="AJ68" s="67">
        <f t="shared" si="31"/>
        <v>-8.545191765723754</v>
      </c>
      <c r="AK68" s="68">
        <f t="shared" si="32"/>
        <v>64.8376673015251</v>
      </c>
      <c r="AL68" s="66">
        <f t="shared" si="33"/>
        <v>38.37430809000001</v>
      </c>
      <c r="AM68" s="69">
        <f t="shared" si="34"/>
        <v>-18.381822292755007</v>
      </c>
      <c r="AN68" s="97">
        <f t="shared" si="35"/>
        <v>38.37430809000001</v>
      </c>
      <c r="AO68" s="64">
        <f t="shared" si="36"/>
        <v>0.764323355941994</v>
      </c>
      <c r="AP68" s="70">
        <f t="shared" si="37"/>
        <v>0.45236636606466735</v>
      </c>
      <c r="AQ68" s="202">
        <v>241</v>
      </c>
      <c r="AR68" s="203">
        <v>63</v>
      </c>
      <c r="AS68" s="204">
        <v>35</v>
      </c>
      <c r="AT68" s="71">
        <v>35216</v>
      </c>
    </row>
    <row r="69" spans="1:46" s="72" customFormat="1" ht="12">
      <c r="A69" s="57">
        <v>56</v>
      </c>
      <c r="B69" s="57">
        <f t="shared" si="0"/>
        <v>42</v>
      </c>
      <c r="C69" s="57" t="str">
        <f t="shared" si="1"/>
        <v> 42</v>
      </c>
      <c r="D69" s="58" t="s">
        <v>103</v>
      </c>
      <c r="E69" s="59">
        <v>27.72</v>
      </c>
      <c r="F69" s="60">
        <v>41.29</v>
      </c>
      <c r="G69" s="60">
        <v>29.95</v>
      </c>
      <c r="H69" s="60">
        <v>13.11</v>
      </c>
      <c r="I69" s="60">
        <v>5.41</v>
      </c>
      <c r="J69" s="60">
        <v>4.23</v>
      </c>
      <c r="K69" s="60">
        <v>4.72</v>
      </c>
      <c r="L69" s="60">
        <v>1.49</v>
      </c>
      <c r="M69" s="60">
        <v>0.5</v>
      </c>
      <c r="N69" s="60">
        <v>0.35</v>
      </c>
      <c r="O69" s="60">
        <v>0.65</v>
      </c>
      <c r="P69" s="60">
        <v>2.86</v>
      </c>
      <c r="Q69" s="60">
        <v>28.61</v>
      </c>
      <c r="R69" s="60">
        <v>61.98</v>
      </c>
      <c r="S69" s="60">
        <v>68.68</v>
      </c>
      <c r="T69" s="60">
        <v>69.99</v>
      </c>
      <c r="U69" s="60">
        <v>71.95</v>
      </c>
      <c r="V69" s="60">
        <v>74.72</v>
      </c>
      <c r="W69" s="60">
        <v>79.62</v>
      </c>
      <c r="X69" s="61">
        <v>83.56</v>
      </c>
      <c r="Y69" s="62">
        <v>38.561</v>
      </c>
      <c r="Z69" s="60">
        <v>67.218</v>
      </c>
      <c r="AA69" s="60">
        <v>15.328</v>
      </c>
      <c r="AB69" s="63">
        <v>47.901</v>
      </c>
      <c r="AC69" s="64">
        <v>63.276</v>
      </c>
      <c r="AD69" s="93">
        <v>34.362</v>
      </c>
      <c r="AE69" s="59">
        <v>37.908</v>
      </c>
      <c r="AF69" s="60">
        <v>52.878</v>
      </c>
      <c r="AG69" s="61">
        <v>14.039</v>
      </c>
      <c r="AH69" s="65">
        <f t="shared" si="29"/>
        <v>31.70259574710909</v>
      </c>
      <c r="AI69" s="66">
        <f t="shared" si="30"/>
        <v>14.86950721</v>
      </c>
      <c r="AJ69" s="67">
        <f t="shared" si="31"/>
        <v>-0.18584069059500088</v>
      </c>
      <c r="AK69" s="68">
        <f t="shared" si="32"/>
        <v>43.175337835227495</v>
      </c>
      <c r="AL69" s="66">
        <f t="shared" si="33"/>
        <v>22.945058010000004</v>
      </c>
      <c r="AM69" s="69">
        <f t="shared" si="34"/>
        <v>-7.081152049085625</v>
      </c>
      <c r="AN69" s="97">
        <f t="shared" si="35"/>
        <v>22.945058010000004</v>
      </c>
      <c r="AO69" s="64">
        <f t="shared" si="36"/>
        <v>0.7312989641992829</v>
      </c>
      <c r="AP69" s="70">
        <f t="shared" si="37"/>
        <v>0.38864078424221665</v>
      </c>
      <c r="AQ69" s="202">
        <v>182</v>
      </c>
      <c r="AR69" s="203">
        <v>23</v>
      </c>
      <c r="AS69" s="204">
        <v>43</v>
      </c>
      <c r="AT69" s="71">
        <v>35216</v>
      </c>
    </row>
    <row r="70" spans="1:46" s="72" customFormat="1" ht="12">
      <c r="A70" s="57">
        <v>57</v>
      </c>
      <c r="B70" s="57">
        <f t="shared" si="0"/>
        <v>42.49999999999999</v>
      </c>
      <c r="C70" s="57" t="str">
        <f t="shared" si="1"/>
        <v>342</v>
      </c>
      <c r="D70" s="58" t="s">
        <v>104</v>
      </c>
      <c r="E70" s="59">
        <v>3.52</v>
      </c>
      <c r="F70" s="60">
        <v>16.55</v>
      </c>
      <c r="G70" s="60">
        <v>34.58</v>
      </c>
      <c r="H70" s="60">
        <v>30.11</v>
      </c>
      <c r="I70" s="60">
        <v>15.43</v>
      </c>
      <c r="J70" s="60">
        <v>5.3</v>
      </c>
      <c r="K70" s="60">
        <v>1.45</v>
      </c>
      <c r="L70" s="60">
        <v>0.41</v>
      </c>
      <c r="M70" s="60">
        <v>0.19</v>
      </c>
      <c r="N70" s="60">
        <v>0.15</v>
      </c>
      <c r="O70" s="60">
        <v>0.55</v>
      </c>
      <c r="P70" s="60">
        <v>3.26</v>
      </c>
      <c r="Q70" s="60">
        <v>23.11</v>
      </c>
      <c r="R70" s="60">
        <v>62.25</v>
      </c>
      <c r="S70" s="60">
        <v>79.97</v>
      </c>
      <c r="T70" s="60">
        <v>84.57</v>
      </c>
      <c r="U70" s="60">
        <v>85.57</v>
      </c>
      <c r="V70" s="60">
        <v>85.83</v>
      </c>
      <c r="W70" s="60">
        <v>86.01</v>
      </c>
      <c r="X70" s="61">
        <v>86.28</v>
      </c>
      <c r="Y70" s="62">
        <v>38.225</v>
      </c>
      <c r="Z70" s="60">
        <v>75.542</v>
      </c>
      <c r="AA70" s="60">
        <v>-4.14</v>
      </c>
      <c r="AB70" s="63">
        <v>47.974</v>
      </c>
      <c r="AC70" s="64">
        <v>67.221</v>
      </c>
      <c r="AD70" s="93">
        <v>18.366</v>
      </c>
      <c r="AE70" s="59">
        <v>36.972</v>
      </c>
      <c r="AF70" s="60">
        <v>58.512</v>
      </c>
      <c r="AG70" s="61">
        <v>-10.744</v>
      </c>
      <c r="AH70" s="65">
        <f t="shared" si="29"/>
        <v>33.172241380168735</v>
      </c>
      <c r="AI70" s="66">
        <f t="shared" si="30"/>
        <v>14.611506250000001</v>
      </c>
      <c r="AJ70" s="67">
        <f t="shared" si="31"/>
        <v>6.65945318671875</v>
      </c>
      <c r="AK70" s="68">
        <f t="shared" si="32"/>
        <v>44.401961585277974</v>
      </c>
      <c r="AL70" s="66">
        <f t="shared" si="33"/>
        <v>23.015046759999997</v>
      </c>
      <c r="AM70" s="69">
        <f t="shared" si="34"/>
        <v>0.024878626773748812</v>
      </c>
      <c r="AN70" s="97">
        <f t="shared" si="35"/>
        <v>23.015046759999997</v>
      </c>
      <c r="AO70" s="64">
        <f t="shared" si="36"/>
        <v>0.6583736543978728</v>
      </c>
      <c r="AP70" s="70">
        <f t="shared" si="37"/>
        <v>0.34125745576391653</v>
      </c>
      <c r="AQ70" s="202">
        <v>184</v>
      </c>
      <c r="AR70" s="203">
        <v>13</v>
      </c>
      <c r="AS70" s="204">
        <v>65</v>
      </c>
      <c r="AT70" s="71">
        <v>35216</v>
      </c>
    </row>
    <row r="71" spans="1:46" s="72" customFormat="1" ht="12">
      <c r="A71" s="57">
        <v>58</v>
      </c>
      <c r="B71" s="57">
        <f t="shared" si="0"/>
        <v>43</v>
      </c>
      <c r="C71" s="57" t="str">
        <f t="shared" si="1"/>
        <v> 43</v>
      </c>
      <c r="D71" s="58" t="s">
        <v>105</v>
      </c>
      <c r="E71" s="59">
        <v>17.13</v>
      </c>
      <c r="F71" s="60">
        <v>40.72</v>
      </c>
      <c r="G71" s="60">
        <v>64.48</v>
      </c>
      <c r="H71" s="60">
        <v>63.43</v>
      </c>
      <c r="I71" s="60">
        <v>51.42</v>
      </c>
      <c r="J71" s="60">
        <v>35.47</v>
      </c>
      <c r="K71" s="60">
        <v>21.59</v>
      </c>
      <c r="L71" s="60">
        <v>12.5</v>
      </c>
      <c r="M71" s="60">
        <v>8.16</v>
      </c>
      <c r="N71" s="60">
        <v>7.43</v>
      </c>
      <c r="O71" s="60">
        <v>11.3</v>
      </c>
      <c r="P71" s="60">
        <v>27.74</v>
      </c>
      <c r="Q71" s="60">
        <v>56.04</v>
      </c>
      <c r="R71" s="60">
        <v>76.85</v>
      </c>
      <c r="S71" s="60">
        <v>84.33</v>
      </c>
      <c r="T71" s="60">
        <v>86.12</v>
      </c>
      <c r="U71" s="60">
        <v>86.26</v>
      </c>
      <c r="V71" s="60">
        <v>86.34</v>
      </c>
      <c r="W71" s="60">
        <v>86.29</v>
      </c>
      <c r="X71" s="61">
        <v>86.62</v>
      </c>
      <c r="Y71" s="62">
        <v>57.63</v>
      </c>
      <c r="Z71" s="60">
        <v>63.945</v>
      </c>
      <c r="AA71" s="60">
        <v>-22.451</v>
      </c>
      <c r="AB71" s="63">
        <v>64.021</v>
      </c>
      <c r="AC71" s="64">
        <v>54.321</v>
      </c>
      <c r="AD71" s="93">
        <v>-7.033</v>
      </c>
      <c r="AE71" s="59">
        <v>58.719</v>
      </c>
      <c r="AF71" s="60">
        <v>48.878</v>
      </c>
      <c r="AG71" s="61">
        <v>-24.134</v>
      </c>
      <c r="AH71" s="65">
        <f t="shared" si="29"/>
        <v>58.33114027428207</v>
      </c>
      <c r="AI71" s="66">
        <f t="shared" si="30"/>
        <v>33.212169</v>
      </c>
      <c r="AJ71" s="67">
        <f t="shared" si="31"/>
        <v>23.785157243953126</v>
      </c>
      <c r="AK71" s="68">
        <f t="shared" si="32"/>
        <v>65.63976745333616</v>
      </c>
      <c r="AL71" s="66">
        <f t="shared" si="33"/>
        <v>40.98688441</v>
      </c>
      <c r="AM71" s="69">
        <f t="shared" si="34"/>
        <v>18.739257221856562</v>
      </c>
      <c r="AN71" s="97">
        <f t="shared" si="35"/>
        <v>40.98688441</v>
      </c>
      <c r="AO71" s="64">
        <f t="shared" si="36"/>
        <v>0.5235854622067191</v>
      </c>
      <c r="AP71" s="70">
        <f t="shared" si="37"/>
        <v>0.3269380384913674</v>
      </c>
      <c r="AQ71" s="202">
        <v>215</v>
      </c>
      <c r="AR71" s="203">
        <v>83</v>
      </c>
      <c r="AS71" s="204">
        <v>147</v>
      </c>
      <c r="AT71" s="71">
        <v>35216</v>
      </c>
    </row>
    <row r="72" spans="1:46" s="72" customFormat="1" ht="12">
      <c r="A72" s="57">
        <v>59</v>
      </c>
      <c r="B72" s="57">
        <f t="shared" si="0"/>
        <v>43.500000000000014</v>
      </c>
      <c r="C72" s="57" t="str">
        <f t="shared" si="1"/>
        <v>343</v>
      </c>
      <c r="D72" s="58" t="s">
        <v>106</v>
      </c>
      <c r="E72" s="59">
        <v>1.47</v>
      </c>
      <c r="F72" s="60">
        <v>8.67</v>
      </c>
      <c r="G72" s="60">
        <v>53.11</v>
      </c>
      <c r="H72" s="60">
        <v>60.13</v>
      </c>
      <c r="I72" s="60">
        <v>48.79</v>
      </c>
      <c r="J72" s="60">
        <v>34.31</v>
      </c>
      <c r="K72" s="60">
        <v>18.84</v>
      </c>
      <c r="L72" s="60">
        <v>7.75</v>
      </c>
      <c r="M72" s="60">
        <v>3.45</v>
      </c>
      <c r="N72" s="60">
        <v>2.99</v>
      </c>
      <c r="O72" s="60">
        <v>6.65</v>
      </c>
      <c r="P72" s="60">
        <v>29.4</v>
      </c>
      <c r="Q72" s="60">
        <v>65.06</v>
      </c>
      <c r="R72" s="60">
        <v>81.98</v>
      </c>
      <c r="S72" s="60">
        <v>85.84</v>
      </c>
      <c r="T72" s="60">
        <v>87.27</v>
      </c>
      <c r="U72" s="60">
        <v>87.79</v>
      </c>
      <c r="V72" s="60">
        <v>87.93</v>
      </c>
      <c r="W72" s="60">
        <v>88.02</v>
      </c>
      <c r="X72" s="61">
        <v>88.12</v>
      </c>
      <c r="Y72" s="62">
        <v>56.329</v>
      </c>
      <c r="Z72" s="60">
        <v>73.193</v>
      </c>
      <c r="AA72" s="60">
        <v>-21.715</v>
      </c>
      <c r="AB72" s="63">
        <v>64.053</v>
      </c>
      <c r="AC72" s="64">
        <v>61.052</v>
      </c>
      <c r="AD72" s="93">
        <v>-3.779</v>
      </c>
      <c r="AE72" s="59">
        <v>58.291</v>
      </c>
      <c r="AF72" s="60">
        <v>56.217</v>
      </c>
      <c r="AG72" s="61">
        <v>-21.957</v>
      </c>
      <c r="AH72" s="65">
        <f t="shared" si="29"/>
        <v>59.29873193839706</v>
      </c>
      <c r="AI72" s="66">
        <f t="shared" si="30"/>
        <v>31.72956241</v>
      </c>
      <c r="AJ72" s="67">
        <f t="shared" si="31"/>
        <v>22.603869737340936</v>
      </c>
      <c r="AK72" s="68">
        <f t="shared" si="32"/>
        <v>68.25190197905044</v>
      </c>
      <c r="AL72" s="66">
        <f t="shared" si="33"/>
        <v>41.02786808999999</v>
      </c>
      <c r="AM72" s="69">
        <f t="shared" si="34"/>
        <v>16.826318825487185</v>
      </c>
      <c r="AN72" s="97">
        <f t="shared" si="35"/>
        <v>41.02786808999999</v>
      </c>
      <c r="AO72" s="64">
        <f t="shared" si="36"/>
        <v>0.541226062733017</v>
      </c>
      <c r="AP72" s="70">
        <f t="shared" si="37"/>
        <v>0.3253440690267664</v>
      </c>
      <c r="AQ72" s="202">
        <v>228</v>
      </c>
      <c r="AR72" s="203">
        <v>73</v>
      </c>
      <c r="AS72" s="204">
        <v>142</v>
      </c>
      <c r="AT72" s="71">
        <v>35216</v>
      </c>
    </row>
    <row r="73" spans="1:46" s="72" customFormat="1" ht="12">
      <c r="A73" s="57">
        <v>60</v>
      </c>
      <c r="B73" s="57">
        <f t="shared" si="0"/>
        <v>44</v>
      </c>
      <c r="C73" s="57" t="str">
        <f t="shared" si="1"/>
        <v> 44</v>
      </c>
      <c r="D73" s="58" t="s">
        <v>107</v>
      </c>
      <c r="E73" s="59">
        <v>53.16</v>
      </c>
      <c r="F73" s="60">
        <v>67.71</v>
      </c>
      <c r="G73" s="60">
        <v>71.49</v>
      </c>
      <c r="H73" s="60">
        <v>70.33</v>
      </c>
      <c r="I73" s="60">
        <v>61.82</v>
      </c>
      <c r="J73" s="60">
        <v>46.4</v>
      </c>
      <c r="K73" s="60">
        <v>30.56</v>
      </c>
      <c r="L73" s="60">
        <v>18.12</v>
      </c>
      <c r="M73" s="60">
        <v>11.49</v>
      </c>
      <c r="N73" s="60">
        <v>9.63</v>
      </c>
      <c r="O73" s="60">
        <v>12.95</v>
      </c>
      <c r="P73" s="60">
        <v>20.71</v>
      </c>
      <c r="Q73" s="60">
        <v>55.51</v>
      </c>
      <c r="R73" s="60">
        <v>78.5</v>
      </c>
      <c r="S73" s="60">
        <v>82.42</v>
      </c>
      <c r="T73" s="60">
        <v>83.54</v>
      </c>
      <c r="U73" s="60">
        <v>84.33</v>
      </c>
      <c r="V73" s="60">
        <v>84.67</v>
      </c>
      <c r="W73" s="60">
        <v>85.11</v>
      </c>
      <c r="X73" s="61">
        <v>85.47</v>
      </c>
      <c r="Y73" s="62">
        <v>59.002</v>
      </c>
      <c r="Z73" s="60">
        <v>60.879</v>
      </c>
      <c r="AA73" s="60">
        <v>-30.69</v>
      </c>
      <c r="AB73" s="63">
        <v>64.2</v>
      </c>
      <c r="AC73" s="64">
        <v>51.914</v>
      </c>
      <c r="AD73" s="93">
        <v>-17.755</v>
      </c>
      <c r="AE73" s="59">
        <v>58.762</v>
      </c>
      <c r="AF73" s="60">
        <v>47.863</v>
      </c>
      <c r="AG73" s="61">
        <v>-34.258</v>
      </c>
      <c r="AH73" s="65">
        <f t="shared" si="29"/>
        <v>59.53611407680997</v>
      </c>
      <c r="AI73" s="66">
        <f t="shared" si="30"/>
        <v>34.81236004</v>
      </c>
      <c r="AJ73" s="67">
        <f t="shared" si="31"/>
        <v>29.13957591062625</v>
      </c>
      <c r="AK73" s="68">
        <f t="shared" si="32"/>
        <v>65.03309515477322</v>
      </c>
      <c r="AL73" s="66">
        <f t="shared" si="33"/>
        <v>41.2164</v>
      </c>
      <c r="AM73" s="69">
        <f t="shared" si="34"/>
        <v>25.2051421921875</v>
      </c>
      <c r="AN73" s="97">
        <f t="shared" si="35"/>
        <v>41.2164</v>
      </c>
      <c r="AO73" s="64">
        <f t="shared" si="36"/>
        <v>0.4947189119173117</v>
      </c>
      <c r="AP73" s="70">
        <f t="shared" si="37"/>
        <v>0.31354085965954653</v>
      </c>
      <c r="AQ73" s="202">
        <v>205</v>
      </c>
      <c r="AR73" s="203">
        <v>87</v>
      </c>
      <c r="AS73" s="204">
        <v>168</v>
      </c>
      <c r="AT73" s="71">
        <v>35216</v>
      </c>
    </row>
    <row r="74" spans="1:46" s="72" customFormat="1" ht="12">
      <c r="A74" s="57">
        <v>61</v>
      </c>
      <c r="B74" s="57">
        <f t="shared" si="0"/>
        <v>44.49999999999999</v>
      </c>
      <c r="C74" s="57" t="str">
        <f t="shared" si="1"/>
        <v>344</v>
      </c>
      <c r="D74" s="58" t="s">
        <v>108</v>
      </c>
      <c r="E74" s="59">
        <v>49.01</v>
      </c>
      <c r="F74" s="60">
        <v>63.13</v>
      </c>
      <c r="G74" s="60">
        <v>69.53</v>
      </c>
      <c r="H74" s="60">
        <v>69.07</v>
      </c>
      <c r="I74" s="60">
        <v>61.92</v>
      </c>
      <c r="J74" s="60">
        <v>49.77</v>
      </c>
      <c r="K74" s="60">
        <v>36.11</v>
      </c>
      <c r="L74" s="60">
        <v>22.49</v>
      </c>
      <c r="M74" s="60">
        <v>14.11</v>
      </c>
      <c r="N74" s="60">
        <v>8.14</v>
      </c>
      <c r="O74" s="60">
        <v>10.41</v>
      </c>
      <c r="P74" s="60">
        <v>10.44</v>
      </c>
      <c r="Q74" s="60">
        <v>32.42</v>
      </c>
      <c r="R74" s="60">
        <v>71.54</v>
      </c>
      <c r="S74" s="60">
        <v>82.75</v>
      </c>
      <c r="T74" s="60">
        <v>86.05</v>
      </c>
      <c r="U74" s="60">
        <v>87.25</v>
      </c>
      <c r="V74" s="60">
        <v>87.6</v>
      </c>
      <c r="W74" s="60">
        <v>87.96</v>
      </c>
      <c r="X74" s="61">
        <v>88.48</v>
      </c>
      <c r="Y74" s="62">
        <v>55.347</v>
      </c>
      <c r="Z74" s="60">
        <v>56.016</v>
      </c>
      <c r="AA74" s="60">
        <v>-39</v>
      </c>
      <c r="AB74" s="63">
        <v>59.103</v>
      </c>
      <c r="AC74" s="64">
        <v>49.907</v>
      </c>
      <c r="AD74" s="93">
        <v>-29.121</v>
      </c>
      <c r="AE74" s="59">
        <v>52.366</v>
      </c>
      <c r="AF74" s="60">
        <v>45.16</v>
      </c>
      <c r="AG74" s="61">
        <v>-46.659</v>
      </c>
      <c r="AH74" s="65">
        <f t="shared" si="29"/>
        <v>52.03007302944225</v>
      </c>
      <c r="AI74" s="66">
        <f t="shared" si="30"/>
        <v>30.63290409</v>
      </c>
      <c r="AJ74" s="67">
        <f t="shared" si="31"/>
        <v>30.8732911930575</v>
      </c>
      <c r="AK74" s="68">
        <f t="shared" si="32"/>
        <v>55.8578910058538</v>
      </c>
      <c r="AL74" s="66">
        <f t="shared" si="33"/>
        <v>34.93164609</v>
      </c>
      <c r="AM74" s="69">
        <f t="shared" si="34"/>
        <v>28.352177361987188</v>
      </c>
      <c r="AN74" s="97">
        <f t="shared" si="35"/>
        <v>34.93164609</v>
      </c>
      <c r="AO74" s="64">
        <f t="shared" si="36"/>
        <v>0.4688357160213558</v>
      </c>
      <c r="AP74" s="70">
        <f t="shared" si="37"/>
        <v>0.29319408612640685</v>
      </c>
      <c r="AQ74" s="202">
        <v>175</v>
      </c>
      <c r="AR74" s="203">
        <v>77</v>
      </c>
      <c r="AS74" s="204">
        <v>173</v>
      </c>
      <c r="AT74" s="71">
        <v>35216</v>
      </c>
    </row>
    <row r="75" spans="1:46" s="72" customFormat="1" ht="12">
      <c r="A75" s="57">
        <v>62</v>
      </c>
      <c r="B75" s="57">
        <f t="shared" si="0"/>
        <v>45</v>
      </c>
      <c r="C75" s="57" t="str">
        <f t="shared" si="1"/>
        <v> 45</v>
      </c>
      <c r="D75" s="58" t="s">
        <v>109</v>
      </c>
      <c r="E75" s="59">
        <v>13.14</v>
      </c>
      <c r="F75" s="60">
        <v>32.41</v>
      </c>
      <c r="G75" s="60">
        <v>37.57</v>
      </c>
      <c r="H75" s="60">
        <v>24.64</v>
      </c>
      <c r="I75" s="60">
        <v>13.54</v>
      </c>
      <c r="J75" s="60">
        <v>7.31</v>
      </c>
      <c r="K75" s="60">
        <v>4.06</v>
      </c>
      <c r="L75" s="60">
        <v>2.79</v>
      </c>
      <c r="M75" s="60">
        <v>1.69</v>
      </c>
      <c r="N75" s="60">
        <v>1.68</v>
      </c>
      <c r="O75" s="60">
        <v>1.93</v>
      </c>
      <c r="P75" s="60">
        <v>5.38</v>
      </c>
      <c r="Q75" s="60">
        <v>17.61</v>
      </c>
      <c r="R75" s="60">
        <v>36.86</v>
      </c>
      <c r="S75" s="60">
        <v>58.64</v>
      </c>
      <c r="T75" s="60">
        <v>75.12</v>
      </c>
      <c r="U75" s="60">
        <v>83.22</v>
      </c>
      <c r="V75" s="60">
        <v>86.19</v>
      </c>
      <c r="W75" s="60">
        <v>87.15</v>
      </c>
      <c r="X75" s="61">
        <v>87.64</v>
      </c>
      <c r="Y75" s="62">
        <v>35.705</v>
      </c>
      <c r="Z75" s="60">
        <v>60.207</v>
      </c>
      <c r="AA75" s="60">
        <v>-7.922</v>
      </c>
      <c r="AB75" s="63">
        <v>43.197</v>
      </c>
      <c r="AC75" s="64">
        <v>55.4</v>
      </c>
      <c r="AD75" s="93">
        <v>9.314</v>
      </c>
      <c r="AE75" s="59">
        <v>34.526</v>
      </c>
      <c r="AF75" s="60">
        <v>44.825</v>
      </c>
      <c r="AG75" s="61">
        <v>-12.627</v>
      </c>
      <c r="AH75" s="65">
        <f t="shared" si="29"/>
        <v>26.750054993882234</v>
      </c>
      <c r="AI75" s="66">
        <f t="shared" si="30"/>
        <v>12.748470249999999</v>
      </c>
      <c r="AJ75" s="67">
        <f t="shared" si="31"/>
        <v>7.150699821140623</v>
      </c>
      <c r="AK75" s="68">
        <f t="shared" si="32"/>
        <v>34.686059053216766</v>
      </c>
      <c r="AL75" s="66">
        <f t="shared" si="33"/>
        <v>18.659808090000002</v>
      </c>
      <c r="AM75" s="69">
        <f t="shared" si="34"/>
        <v>2.9088025827918744</v>
      </c>
      <c r="AN75" s="97">
        <f t="shared" si="35"/>
        <v>18.659808090000002</v>
      </c>
      <c r="AO75" s="64">
        <f t="shared" si="36"/>
        <v>0.6165898621777901</v>
      </c>
      <c r="AP75" s="70">
        <f t="shared" si="37"/>
        <v>0.3317023845466268</v>
      </c>
      <c r="AQ75" s="202">
        <v>149</v>
      </c>
      <c r="AR75" s="203">
        <v>29</v>
      </c>
      <c r="AS75" s="204">
        <v>66</v>
      </c>
      <c r="AT75" s="71">
        <v>35216</v>
      </c>
    </row>
    <row r="76" spans="1:46" s="72" customFormat="1" ht="12">
      <c r="A76" s="57">
        <v>63</v>
      </c>
      <c r="B76" s="57">
        <f t="shared" si="0"/>
        <v>46</v>
      </c>
      <c r="C76" s="57" t="str">
        <f t="shared" si="1"/>
        <v> 46</v>
      </c>
      <c r="D76" s="58" t="s">
        <v>110</v>
      </c>
      <c r="E76" s="59">
        <v>2.78</v>
      </c>
      <c r="F76" s="60">
        <v>11.18</v>
      </c>
      <c r="G76" s="60">
        <v>19.57</v>
      </c>
      <c r="H76" s="60">
        <v>15.01</v>
      </c>
      <c r="I76" s="60">
        <v>6.18</v>
      </c>
      <c r="J76" s="60">
        <v>1.92</v>
      </c>
      <c r="K76" s="60">
        <v>0.71</v>
      </c>
      <c r="L76" s="60">
        <v>0.35</v>
      </c>
      <c r="M76" s="60">
        <v>0.27</v>
      </c>
      <c r="N76" s="60">
        <v>0.33</v>
      </c>
      <c r="O76" s="60">
        <v>0.56</v>
      </c>
      <c r="P76" s="60">
        <v>1.94</v>
      </c>
      <c r="Q76" s="60">
        <v>6.99</v>
      </c>
      <c r="R76" s="60">
        <v>20.15</v>
      </c>
      <c r="S76" s="60">
        <v>42.96</v>
      </c>
      <c r="T76" s="60">
        <v>65.08</v>
      </c>
      <c r="U76" s="60">
        <v>77.77</v>
      </c>
      <c r="V76" s="60">
        <v>82.5</v>
      </c>
      <c r="W76" s="60">
        <v>84.23</v>
      </c>
      <c r="X76" s="61">
        <v>85.16</v>
      </c>
      <c r="Y76" s="62">
        <v>25.213</v>
      </c>
      <c r="Z76" s="60">
        <v>57.803</v>
      </c>
      <c r="AA76" s="60">
        <v>-3.177</v>
      </c>
      <c r="AB76" s="63">
        <v>33.064</v>
      </c>
      <c r="AC76" s="64">
        <v>53.49</v>
      </c>
      <c r="AD76" s="93">
        <v>15.001</v>
      </c>
      <c r="AE76" s="59">
        <v>22.9</v>
      </c>
      <c r="AF76" s="60">
        <v>42.09</v>
      </c>
      <c r="AG76" s="61">
        <v>-10.226</v>
      </c>
      <c r="AH76" s="65">
        <f t="shared" si="29"/>
        <v>15.624651011667067</v>
      </c>
      <c r="AI76" s="66">
        <f t="shared" si="30"/>
        <v>6.35695369</v>
      </c>
      <c r="AJ76" s="67">
        <f t="shared" si="31"/>
        <v>3.0014635655840625</v>
      </c>
      <c r="AK76" s="68">
        <f t="shared" si="32"/>
        <v>22.49529398013906</v>
      </c>
      <c r="AL76" s="66">
        <f t="shared" si="33"/>
        <v>10.93228096</v>
      </c>
      <c r="AM76" s="69">
        <f t="shared" si="34"/>
        <v>-0.7053849065324999</v>
      </c>
      <c r="AN76" s="97">
        <f t="shared" si="35"/>
        <v>10.93228096</v>
      </c>
      <c r="AO76" s="64">
        <f t="shared" si="36"/>
        <v>0.687462971061405</v>
      </c>
      <c r="AP76" s="70">
        <f t="shared" si="37"/>
        <v>0.3340938045030683</v>
      </c>
      <c r="AQ76" s="202">
        <v>116</v>
      </c>
      <c r="AR76" s="203">
        <v>0</v>
      </c>
      <c r="AS76" s="204">
        <v>39</v>
      </c>
      <c r="AT76" s="71">
        <v>35216</v>
      </c>
    </row>
    <row r="77" spans="1:46" s="72" customFormat="1" ht="12">
      <c r="A77" s="57">
        <v>64</v>
      </c>
      <c r="B77" s="57">
        <f t="shared" si="0"/>
        <v>46.5</v>
      </c>
      <c r="C77" s="57" t="str">
        <f t="shared" si="1"/>
        <v>346</v>
      </c>
      <c r="D77" s="58" t="s">
        <v>111</v>
      </c>
      <c r="E77" s="59">
        <v>13.55</v>
      </c>
      <c r="F77" s="60">
        <v>28.65</v>
      </c>
      <c r="G77" s="60">
        <v>45.8</v>
      </c>
      <c r="H77" s="60">
        <v>55.05</v>
      </c>
      <c r="I77" s="60">
        <v>52.95</v>
      </c>
      <c r="J77" s="60">
        <v>38.22</v>
      </c>
      <c r="K77" s="60">
        <v>18.48</v>
      </c>
      <c r="L77" s="60">
        <v>5.25</v>
      </c>
      <c r="M77" s="60">
        <v>1.56</v>
      </c>
      <c r="N77" s="60">
        <v>0.68</v>
      </c>
      <c r="O77" s="60">
        <v>0.26</v>
      </c>
      <c r="P77" s="60">
        <v>3.36</v>
      </c>
      <c r="Q77" s="60">
        <v>24.54</v>
      </c>
      <c r="R77" s="60">
        <v>54.76</v>
      </c>
      <c r="S77" s="60">
        <v>73.2</v>
      </c>
      <c r="T77" s="60">
        <v>78.53</v>
      </c>
      <c r="U77" s="60">
        <v>79.87</v>
      </c>
      <c r="V77" s="60">
        <v>80.15</v>
      </c>
      <c r="W77" s="60">
        <v>80.5</v>
      </c>
      <c r="X77" s="61">
        <v>80.91</v>
      </c>
      <c r="Y77" s="62">
        <v>42.054</v>
      </c>
      <c r="Z77" s="60">
        <v>77.924</v>
      </c>
      <c r="AA77" s="60">
        <v>-48.273</v>
      </c>
      <c r="AB77" s="63">
        <v>48.176</v>
      </c>
      <c r="AC77" s="64">
        <v>63.977</v>
      </c>
      <c r="AD77" s="93">
        <v>-33.157</v>
      </c>
      <c r="AE77" s="59">
        <v>39.183</v>
      </c>
      <c r="AF77" s="60">
        <v>63.357</v>
      </c>
      <c r="AG77" s="61">
        <v>-57.042</v>
      </c>
      <c r="AH77" s="65">
        <f t="shared" si="29"/>
        <v>38.857699623805985</v>
      </c>
      <c r="AI77" s="66">
        <f t="shared" si="30"/>
        <v>17.685389160000003</v>
      </c>
      <c r="AJ77" s="67">
        <f t="shared" si="31"/>
        <v>25.081188653176884</v>
      </c>
      <c r="AK77" s="68">
        <f t="shared" si="32"/>
        <v>43.76899088065638</v>
      </c>
      <c r="AL77" s="66">
        <f t="shared" si="33"/>
        <v>23.20926976</v>
      </c>
      <c r="AM77" s="69">
        <f t="shared" si="34"/>
        <v>23.039062461554998</v>
      </c>
      <c r="AN77" s="97">
        <f t="shared" si="35"/>
        <v>23.20926976</v>
      </c>
      <c r="AO77" s="64">
        <f t="shared" si="36"/>
        <v>0.4862285321566194</v>
      </c>
      <c r="AP77" s="70">
        <f t="shared" si="37"/>
        <v>0.257831148051878</v>
      </c>
      <c r="AQ77" s="202">
        <v>156</v>
      </c>
      <c r="AR77" s="203">
        <v>31</v>
      </c>
      <c r="AS77" s="204">
        <v>145</v>
      </c>
      <c r="AT77" s="71">
        <v>35216</v>
      </c>
    </row>
    <row r="78" spans="1:46" s="72" customFormat="1" ht="12">
      <c r="A78" s="57">
        <v>65</v>
      </c>
      <c r="B78" s="57">
        <f t="shared" si="0"/>
        <v>47</v>
      </c>
      <c r="C78" s="57" t="str">
        <f t="shared" si="1"/>
        <v> 47</v>
      </c>
      <c r="D78" s="58" t="s">
        <v>189</v>
      </c>
      <c r="E78" s="59">
        <v>28.67</v>
      </c>
      <c r="F78" s="60">
        <v>44.91</v>
      </c>
      <c r="G78" s="60">
        <v>46.06</v>
      </c>
      <c r="H78" s="60">
        <v>35.13</v>
      </c>
      <c r="I78" s="60">
        <v>24.82</v>
      </c>
      <c r="J78" s="60">
        <v>20.78</v>
      </c>
      <c r="K78" s="60">
        <v>19.28</v>
      </c>
      <c r="L78" s="60">
        <v>10.09</v>
      </c>
      <c r="M78" s="60">
        <v>5.29</v>
      </c>
      <c r="N78" s="60">
        <v>3.75</v>
      </c>
      <c r="O78" s="60">
        <v>4.57</v>
      </c>
      <c r="P78" s="60">
        <v>6.35</v>
      </c>
      <c r="Q78" s="60">
        <v>16.04</v>
      </c>
      <c r="R78" s="60">
        <v>16.56</v>
      </c>
      <c r="S78" s="60">
        <v>11.41</v>
      </c>
      <c r="T78" s="60">
        <v>8.61</v>
      </c>
      <c r="U78" s="60">
        <v>6.92</v>
      </c>
      <c r="V78" s="60">
        <v>9.44</v>
      </c>
      <c r="W78" s="60">
        <v>25.78</v>
      </c>
      <c r="X78" s="61">
        <v>54.71</v>
      </c>
      <c r="Y78" s="62">
        <v>35.69</v>
      </c>
      <c r="Z78" s="60">
        <v>30.597</v>
      </c>
      <c r="AA78" s="60">
        <v>-34.504</v>
      </c>
      <c r="AB78" s="63">
        <v>36.009</v>
      </c>
      <c r="AC78" s="64">
        <v>20.772</v>
      </c>
      <c r="AD78" s="93">
        <v>-31.334</v>
      </c>
      <c r="AE78" s="59">
        <v>34.772</v>
      </c>
      <c r="AF78" s="60">
        <v>26.206</v>
      </c>
      <c r="AG78" s="61">
        <v>-37.233</v>
      </c>
      <c r="AH78" s="65">
        <f t="shared" si="29"/>
        <v>20.465861368605616</v>
      </c>
      <c r="AI78" s="66">
        <f t="shared" si="30"/>
        <v>12.737760999999999</v>
      </c>
      <c r="AJ78" s="67">
        <f t="shared" si="31"/>
        <v>15.928786501125</v>
      </c>
      <c r="AK78" s="68">
        <f t="shared" si="32"/>
        <v>18.676859516108962</v>
      </c>
      <c r="AL78" s="66">
        <f t="shared" si="33"/>
        <v>12.96648081</v>
      </c>
      <c r="AM78" s="69">
        <f t="shared" si="34"/>
        <v>15.055229374126872</v>
      </c>
      <c r="AN78" s="97">
        <f t="shared" si="35"/>
        <v>12.96648081</v>
      </c>
      <c r="AO78" s="64">
        <f t="shared" si="36"/>
        <v>0.3999450012280492</v>
      </c>
      <c r="AP78" s="70">
        <f t="shared" si="37"/>
        <v>0.2776633394391631</v>
      </c>
      <c r="AQ78" s="202">
        <v>65</v>
      </c>
      <c r="AR78" s="203">
        <v>52</v>
      </c>
      <c r="AS78" s="204">
        <v>106</v>
      </c>
      <c r="AT78" s="71">
        <v>35216</v>
      </c>
    </row>
    <row r="79" spans="1:46" s="72" customFormat="1" ht="12">
      <c r="A79" s="57">
        <v>66</v>
      </c>
      <c r="B79" s="57">
        <f aca="true" t="shared" si="38" ref="B79:B146">IF(LEFT(C79,1)="3",(((C79/100)-INT(C79/100))*100+0.5),VALUE(C79))</f>
        <v>48</v>
      </c>
      <c r="C79" s="57" t="str">
        <f aca="true" t="shared" si="39" ref="C79:C146">RIGHT(D79,3)</f>
        <v> 48</v>
      </c>
      <c r="D79" s="58" t="s">
        <v>112</v>
      </c>
      <c r="E79" s="59">
        <v>19.74</v>
      </c>
      <c r="F79" s="60">
        <v>45.31</v>
      </c>
      <c r="G79" s="60">
        <v>64.99</v>
      </c>
      <c r="H79" s="60">
        <v>62.15</v>
      </c>
      <c r="I79" s="60">
        <v>51.22</v>
      </c>
      <c r="J79" s="60">
        <v>38.13</v>
      </c>
      <c r="K79" s="60">
        <v>27.01</v>
      </c>
      <c r="L79" s="60">
        <v>18.66</v>
      </c>
      <c r="M79" s="60">
        <v>12.14</v>
      </c>
      <c r="N79" s="60">
        <v>8.51</v>
      </c>
      <c r="O79" s="60">
        <v>7.42</v>
      </c>
      <c r="P79" s="60">
        <v>9.39</v>
      </c>
      <c r="Q79" s="60">
        <v>16.69</v>
      </c>
      <c r="R79" s="60">
        <v>32.65</v>
      </c>
      <c r="S79" s="60">
        <v>54.68</v>
      </c>
      <c r="T79" s="60">
        <v>72.65</v>
      </c>
      <c r="U79" s="60">
        <v>81.9</v>
      </c>
      <c r="V79" s="60">
        <v>85.38</v>
      </c>
      <c r="W79" s="60">
        <v>86.67</v>
      </c>
      <c r="X79" s="61">
        <v>87.46</v>
      </c>
      <c r="Y79" s="62">
        <v>47.479</v>
      </c>
      <c r="Z79" s="60">
        <v>43.959</v>
      </c>
      <c r="AA79" s="60">
        <v>-41.965</v>
      </c>
      <c r="AB79" s="63">
        <v>49.269</v>
      </c>
      <c r="AC79" s="64">
        <v>37.166</v>
      </c>
      <c r="AD79" s="93">
        <v>-35.229</v>
      </c>
      <c r="AE79" s="59">
        <v>44.121</v>
      </c>
      <c r="AF79" s="60">
        <v>33.973</v>
      </c>
      <c r="AG79" s="61">
        <v>-50.591</v>
      </c>
      <c r="AH79" s="65">
        <f t="shared" si="29"/>
        <v>37.135885873439825</v>
      </c>
      <c r="AI79" s="66">
        <f t="shared" si="30"/>
        <v>22.542554409999997</v>
      </c>
      <c r="AJ79" s="67">
        <f t="shared" si="31"/>
        <v>26.459664330840944</v>
      </c>
      <c r="AK79" s="68">
        <f t="shared" si="32"/>
        <v>37.51975508355954</v>
      </c>
      <c r="AL79" s="66">
        <f t="shared" si="33"/>
        <v>24.274343609999995</v>
      </c>
      <c r="AM79" s="69">
        <f t="shared" si="34"/>
        <v>24.69829210011281</v>
      </c>
      <c r="AN79" s="97">
        <f t="shared" si="35"/>
        <v>24.274343609999995</v>
      </c>
      <c r="AO79" s="64">
        <f t="shared" si="36"/>
        <v>0.4337925537642142</v>
      </c>
      <c r="AP79" s="70">
        <f t="shared" si="37"/>
        <v>0.28065293822096393</v>
      </c>
      <c r="AQ79" s="202">
        <v>118</v>
      </c>
      <c r="AR79" s="203">
        <v>67</v>
      </c>
      <c r="AS79" s="204">
        <v>151</v>
      </c>
      <c r="AT79" s="71">
        <v>35216</v>
      </c>
    </row>
    <row r="80" spans="1:46" s="72" customFormat="1" ht="12">
      <c r="A80" s="57">
        <v>67</v>
      </c>
      <c r="B80" s="57">
        <f t="shared" si="38"/>
        <v>49</v>
      </c>
      <c r="C80" s="57" t="str">
        <f t="shared" si="39"/>
        <v> 49</v>
      </c>
      <c r="D80" s="58" t="s">
        <v>113</v>
      </c>
      <c r="E80" s="59">
        <v>4.87</v>
      </c>
      <c r="F80" s="60">
        <v>24.78</v>
      </c>
      <c r="G80" s="60">
        <v>49.44</v>
      </c>
      <c r="H80" s="60">
        <v>44.04</v>
      </c>
      <c r="I80" s="60">
        <v>28.77</v>
      </c>
      <c r="J80" s="60">
        <v>15.16</v>
      </c>
      <c r="K80" s="60">
        <v>7.23</v>
      </c>
      <c r="L80" s="60">
        <v>3.28</v>
      </c>
      <c r="M80" s="60">
        <v>1.33</v>
      </c>
      <c r="N80" s="60">
        <v>0.62</v>
      </c>
      <c r="O80" s="60">
        <v>0.47</v>
      </c>
      <c r="P80" s="60">
        <v>0.76</v>
      </c>
      <c r="Q80" s="60">
        <v>2.63</v>
      </c>
      <c r="R80" s="60">
        <v>11.08</v>
      </c>
      <c r="S80" s="60">
        <v>32.48</v>
      </c>
      <c r="T80" s="60">
        <v>58.84</v>
      </c>
      <c r="U80" s="60">
        <v>75.92</v>
      </c>
      <c r="V80" s="60">
        <v>82.65</v>
      </c>
      <c r="W80" s="60">
        <v>85.15</v>
      </c>
      <c r="X80" s="61">
        <v>86.32</v>
      </c>
      <c r="Y80" s="62">
        <v>25.139</v>
      </c>
      <c r="Z80" s="60">
        <v>62.562</v>
      </c>
      <c r="AA80" s="60">
        <v>-50.326</v>
      </c>
      <c r="AB80" s="63">
        <v>28.797</v>
      </c>
      <c r="AC80" s="64">
        <v>49.21</v>
      </c>
      <c r="AD80" s="93">
        <v>-38.78</v>
      </c>
      <c r="AE80" s="59">
        <v>20.159</v>
      </c>
      <c r="AF80" s="60">
        <v>50.175</v>
      </c>
      <c r="AG80" s="61">
        <v>-63.066</v>
      </c>
      <c r="AH80" s="65">
        <f t="shared" si="29"/>
        <v>16.26784702986157</v>
      </c>
      <c r="AI80" s="66">
        <f t="shared" si="30"/>
        <v>6.31969321</v>
      </c>
      <c r="AJ80" s="67">
        <f t="shared" si="31"/>
        <v>13.959129038420624</v>
      </c>
      <c r="AK80" s="68">
        <f t="shared" si="32"/>
        <v>17.511736661258016</v>
      </c>
      <c r="AL80" s="66">
        <f t="shared" si="33"/>
        <v>8.29267209</v>
      </c>
      <c r="AM80" s="69">
        <f t="shared" si="34"/>
        <v>13.286685374088753</v>
      </c>
      <c r="AN80" s="97">
        <f t="shared" si="35"/>
        <v>8.29267209</v>
      </c>
      <c r="AO80" s="64">
        <f t="shared" si="36"/>
        <v>0.44797253832563766</v>
      </c>
      <c r="AP80" s="70">
        <f t="shared" si="37"/>
        <v>0.21213711909442332</v>
      </c>
      <c r="AQ80" s="202">
        <v>77</v>
      </c>
      <c r="AR80" s="203">
        <v>13</v>
      </c>
      <c r="AS80" s="204">
        <v>100</v>
      </c>
      <c r="AT80" s="71">
        <v>35216</v>
      </c>
    </row>
    <row r="81" spans="1:46" s="72" customFormat="1" ht="12">
      <c r="A81" s="57"/>
      <c r="B81" s="57"/>
      <c r="C81" s="57">
        <v>349</v>
      </c>
      <c r="D81" s="58" t="s">
        <v>30</v>
      </c>
      <c r="E81" s="92">
        <v>1.49</v>
      </c>
      <c r="F81" s="92">
        <v>14.25</v>
      </c>
      <c r="G81" s="92">
        <v>61.9</v>
      </c>
      <c r="H81" s="92">
        <v>65.12</v>
      </c>
      <c r="I81" s="92">
        <v>48.74</v>
      </c>
      <c r="J81" s="92">
        <v>27.86</v>
      </c>
      <c r="K81" s="92">
        <v>12.1</v>
      </c>
      <c r="L81" s="92">
        <v>4.2</v>
      </c>
      <c r="M81" s="92">
        <v>1.37</v>
      </c>
      <c r="N81" s="92">
        <v>0.72</v>
      </c>
      <c r="O81" s="92">
        <v>0.82</v>
      </c>
      <c r="P81" s="92">
        <v>2.8</v>
      </c>
      <c r="Q81" s="92">
        <v>11.05</v>
      </c>
      <c r="R81" s="92">
        <v>29.67</v>
      </c>
      <c r="S81" s="92">
        <v>53.64</v>
      </c>
      <c r="T81" s="92">
        <v>72.83</v>
      </c>
      <c r="U81" s="92">
        <v>83.44</v>
      </c>
      <c r="V81" s="92">
        <v>87.83</v>
      </c>
      <c r="W81" s="92">
        <v>89.49</v>
      </c>
      <c r="X81" s="92">
        <v>90.12</v>
      </c>
      <c r="Y81" s="92">
        <v>34.864</v>
      </c>
      <c r="Z81" s="92">
        <v>74.751</v>
      </c>
      <c r="AA81" s="92">
        <v>-55.59</v>
      </c>
      <c r="AB81" s="92">
        <v>39.642</v>
      </c>
      <c r="AC81" s="92">
        <v>57.814</v>
      </c>
      <c r="AD81" s="92">
        <v>-41.595</v>
      </c>
      <c r="AE81" s="92">
        <v>31.266</v>
      </c>
      <c r="AF81" s="92">
        <v>59.733</v>
      </c>
      <c r="AG81" s="92">
        <v>-66.687</v>
      </c>
      <c r="AH81" s="65">
        <f>109.83*((AI81/100)+((Z81/185.2)*SQRT(AI81/100)))</f>
        <v>28.805005447719182</v>
      </c>
      <c r="AI81" s="66">
        <f>POWER(Y81,2)/100</f>
        <v>12.154984959999997</v>
      </c>
      <c r="AJ81" s="67">
        <f>-(35.55*((SQRT(AI81/100)*(AA81/38.4))-(AI81/100)))</f>
        <v>22.263568759529996</v>
      </c>
      <c r="AK81" s="68">
        <f>109.83*((AL81/100)+((AC81/185.2)*SQRT(AL81/100)))</f>
        <v>30.851191656402072</v>
      </c>
      <c r="AL81" s="66">
        <f>POWER(AB81,2)/100</f>
        <v>15.714881640000003</v>
      </c>
      <c r="AM81" s="69">
        <f>-(35.55*((SQRT(AL81/100)*(AD81/38.4))-(AL81/100)))</f>
        <v>20.85193068200438</v>
      </c>
      <c r="AN81" s="97">
        <f>AL81</f>
        <v>15.714881640000003</v>
      </c>
      <c r="AO81" s="64">
        <f>AK81/(AL81+AK81+AM81)</f>
        <v>0.45761057634224095</v>
      </c>
      <c r="AP81" s="70">
        <f>AL81/(AL81+AK81+AM81)</f>
        <v>0.23309621633166974</v>
      </c>
      <c r="AQ81" s="202">
        <v>179</v>
      </c>
      <c r="AR81" s="203">
        <v>65</v>
      </c>
      <c r="AS81" s="204">
        <v>187</v>
      </c>
      <c r="AT81" s="71"/>
    </row>
    <row r="82" spans="1:46" s="72" customFormat="1" ht="12">
      <c r="A82" s="57">
        <v>68</v>
      </c>
      <c r="B82" s="57">
        <f t="shared" si="38"/>
        <v>50</v>
      </c>
      <c r="C82" s="57" t="str">
        <f t="shared" si="39"/>
        <v> 50</v>
      </c>
      <c r="D82" s="58" t="s">
        <v>114</v>
      </c>
      <c r="E82" s="59">
        <v>14.93</v>
      </c>
      <c r="F82" s="60">
        <v>31.95</v>
      </c>
      <c r="G82" s="60">
        <v>34.36</v>
      </c>
      <c r="H82" s="60">
        <v>18.32</v>
      </c>
      <c r="I82" s="60">
        <v>8.76</v>
      </c>
      <c r="J82" s="60">
        <v>5.72</v>
      </c>
      <c r="K82" s="60">
        <v>4.81</v>
      </c>
      <c r="L82" s="60">
        <v>5.25</v>
      </c>
      <c r="M82" s="60">
        <v>5.9</v>
      </c>
      <c r="N82" s="60">
        <v>5.89</v>
      </c>
      <c r="O82" s="60">
        <v>6.43</v>
      </c>
      <c r="P82" s="60">
        <v>8.56</v>
      </c>
      <c r="Q82" s="60">
        <v>15.54</v>
      </c>
      <c r="R82" s="60">
        <v>31.15</v>
      </c>
      <c r="S82" s="60">
        <v>52.74</v>
      </c>
      <c r="T82" s="60">
        <v>70.2</v>
      </c>
      <c r="U82" s="60">
        <v>79.32</v>
      </c>
      <c r="V82" s="60">
        <v>82.7</v>
      </c>
      <c r="W82" s="60">
        <v>84.13</v>
      </c>
      <c r="X82" s="61">
        <v>85.08</v>
      </c>
      <c r="Y82" s="62">
        <v>39.188</v>
      </c>
      <c r="Z82" s="60">
        <v>41.001</v>
      </c>
      <c r="AA82" s="60">
        <v>6.533</v>
      </c>
      <c r="AB82" s="63">
        <v>44.879</v>
      </c>
      <c r="AC82" s="64">
        <v>42.53</v>
      </c>
      <c r="AD82" s="93">
        <v>19.283</v>
      </c>
      <c r="AE82" s="59">
        <v>38.42</v>
      </c>
      <c r="AF82" s="60">
        <v>27.926</v>
      </c>
      <c r="AG82" s="61">
        <v>4.047</v>
      </c>
      <c r="AH82" s="65">
        <f t="shared" si="29"/>
        <v>26.395151967400384</v>
      </c>
      <c r="AI82" s="66">
        <f t="shared" si="30"/>
        <v>15.356993440000002</v>
      </c>
      <c r="AJ82" s="67">
        <f t="shared" si="31"/>
        <v>3.08927041213875</v>
      </c>
      <c r="AK82" s="68">
        <f t="shared" si="32"/>
        <v>33.440404476492844</v>
      </c>
      <c r="AL82" s="66">
        <f t="shared" si="33"/>
        <v>20.141246409999997</v>
      </c>
      <c r="AM82" s="69">
        <f t="shared" si="34"/>
        <v>-0.8515141047215649</v>
      </c>
      <c r="AN82" s="97">
        <f t="shared" si="35"/>
        <v>20.141246409999997</v>
      </c>
      <c r="AO82" s="64">
        <f t="shared" si="36"/>
        <v>0.6341801200874779</v>
      </c>
      <c r="AP82" s="70">
        <f t="shared" si="37"/>
        <v>0.3819684081866974</v>
      </c>
      <c r="AQ82" s="202">
        <v>144</v>
      </c>
      <c r="AR82" s="203">
        <v>48</v>
      </c>
      <c r="AS82" s="204">
        <v>56</v>
      </c>
      <c r="AT82" s="71">
        <v>35216</v>
      </c>
    </row>
    <row r="83" spans="1:46" s="72" customFormat="1" ht="12">
      <c r="A83" s="57">
        <v>69</v>
      </c>
      <c r="B83" s="57">
        <f t="shared" si="38"/>
        <v>51</v>
      </c>
      <c r="C83" s="57" t="str">
        <f t="shared" si="39"/>
        <v> 51</v>
      </c>
      <c r="D83" s="58" t="s">
        <v>115</v>
      </c>
      <c r="E83" s="59">
        <v>68.44</v>
      </c>
      <c r="F83" s="60">
        <v>74.75</v>
      </c>
      <c r="G83" s="60">
        <v>77.53</v>
      </c>
      <c r="H83" s="60">
        <v>78.44</v>
      </c>
      <c r="I83" s="60">
        <v>76.72</v>
      </c>
      <c r="J83" s="60">
        <v>72.46</v>
      </c>
      <c r="K83" s="60">
        <v>66.55</v>
      </c>
      <c r="L83" s="60">
        <v>59.27</v>
      </c>
      <c r="M83" s="60">
        <v>52.61</v>
      </c>
      <c r="N83" s="60">
        <v>48.45</v>
      </c>
      <c r="O83" s="60">
        <v>48.31</v>
      </c>
      <c r="P83" s="60">
        <v>48.25</v>
      </c>
      <c r="Q83" s="60">
        <v>56.06</v>
      </c>
      <c r="R83" s="60">
        <v>59.45</v>
      </c>
      <c r="S83" s="60">
        <v>57.64</v>
      </c>
      <c r="T83" s="60">
        <v>66.76</v>
      </c>
      <c r="U83" s="60">
        <v>79.74</v>
      </c>
      <c r="V83" s="60">
        <v>83.94</v>
      </c>
      <c r="W83" s="60">
        <v>84.89</v>
      </c>
      <c r="X83" s="61">
        <v>85.47</v>
      </c>
      <c r="Y83" s="62">
        <v>78.322</v>
      </c>
      <c r="Z83" s="60">
        <v>9.418</v>
      </c>
      <c r="AA83" s="60">
        <v>-17.555</v>
      </c>
      <c r="AB83" s="63">
        <v>78.045</v>
      </c>
      <c r="AC83" s="64">
        <v>6.419</v>
      </c>
      <c r="AD83" s="93">
        <v>-16.896</v>
      </c>
      <c r="AE83" s="59">
        <v>77.344</v>
      </c>
      <c r="AF83" s="60">
        <v>7.528</v>
      </c>
      <c r="AG83" s="61">
        <v>-20.031</v>
      </c>
      <c r="AH83" s="65">
        <f t="shared" si="29"/>
        <v>71.74784873846704</v>
      </c>
      <c r="AI83" s="66">
        <f t="shared" si="30"/>
        <v>61.343356840000006</v>
      </c>
      <c r="AJ83" s="67">
        <f t="shared" si="31"/>
        <v>34.536525164041876</v>
      </c>
      <c r="AK83" s="68">
        <f t="shared" si="32"/>
        <v>69.86862519240276</v>
      </c>
      <c r="AL83" s="66">
        <f t="shared" si="33"/>
        <v>60.91022025</v>
      </c>
      <c r="AM83" s="69">
        <f t="shared" si="34"/>
        <v>33.861382198875</v>
      </c>
      <c r="AN83" s="97">
        <f t="shared" si="35"/>
        <v>60.91022025</v>
      </c>
      <c r="AO83" s="64">
        <f t="shared" si="36"/>
        <v>0.42437152932413497</v>
      </c>
      <c r="AP83" s="70">
        <f t="shared" si="37"/>
        <v>0.3699595240035304</v>
      </c>
      <c r="AQ83" s="202">
        <v>170</v>
      </c>
      <c r="AR83" s="203">
        <v>172</v>
      </c>
      <c r="AS83" s="204">
        <v>213</v>
      </c>
      <c r="AT83" s="71">
        <v>35216</v>
      </c>
    </row>
    <row r="84" spans="1:46" s="72" customFormat="1" ht="12">
      <c r="A84" s="57">
        <v>70</v>
      </c>
      <c r="B84" s="57">
        <f t="shared" si="38"/>
        <v>51.49999999999998</v>
      </c>
      <c r="C84" s="57" t="str">
        <f t="shared" si="39"/>
        <v>351</v>
      </c>
      <c r="D84" s="58" t="s">
        <v>116</v>
      </c>
      <c r="E84" s="59">
        <v>68.29</v>
      </c>
      <c r="F84" s="60">
        <v>74.08</v>
      </c>
      <c r="G84" s="60">
        <v>76.95</v>
      </c>
      <c r="H84" s="60">
        <v>78.41</v>
      </c>
      <c r="I84" s="60">
        <v>78.56</v>
      </c>
      <c r="J84" s="60">
        <v>76.06</v>
      </c>
      <c r="K84" s="60">
        <v>71.48</v>
      </c>
      <c r="L84" s="60">
        <v>66.51</v>
      </c>
      <c r="M84" s="60">
        <v>60.73</v>
      </c>
      <c r="N84" s="60">
        <v>57.34</v>
      </c>
      <c r="O84" s="60">
        <v>56.19</v>
      </c>
      <c r="P84" s="60">
        <v>57.17</v>
      </c>
      <c r="Q84" s="60">
        <v>63.34</v>
      </c>
      <c r="R84" s="60">
        <v>64.24</v>
      </c>
      <c r="S84" s="60">
        <v>64.06</v>
      </c>
      <c r="T84" s="60">
        <v>76.32</v>
      </c>
      <c r="U84" s="60">
        <v>84.56</v>
      </c>
      <c r="V84" s="60">
        <v>86.72</v>
      </c>
      <c r="W84" s="60">
        <v>87.36</v>
      </c>
      <c r="X84" s="61">
        <v>87.93</v>
      </c>
      <c r="Y84" s="62">
        <v>82.544</v>
      </c>
      <c r="Z84" s="60">
        <v>6.272</v>
      </c>
      <c r="AA84" s="60">
        <v>-12.596</v>
      </c>
      <c r="AB84" s="63">
        <v>82.323</v>
      </c>
      <c r="AC84" s="64">
        <v>4.481</v>
      </c>
      <c r="AD84" s="93">
        <v>-12.246</v>
      </c>
      <c r="AE84" s="59">
        <v>81.783</v>
      </c>
      <c r="AF84" s="60">
        <v>5.056</v>
      </c>
      <c r="AG84" s="61">
        <v>-14.409</v>
      </c>
      <c r="AH84" s="65">
        <f t="shared" si="29"/>
        <v>77.90303619165388</v>
      </c>
      <c r="AI84" s="66">
        <f t="shared" si="30"/>
        <v>68.13511936</v>
      </c>
      <c r="AJ84" s="67">
        <f t="shared" si="31"/>
        <v>33.847606849980004</v>
      </c>
      <c r="AK84" s="68">
        <f t="shared" si="32"/>
        <v>76.62027072196261</v>
      </c>
      <c r="AL84" s="66">
        <f t="shared" si="33"/>
        <v>67.77076328999999</v>
      </c>
      <c r="AM84" s="69">
        <f t="shared" si="34"/>
        <v>33.425561331860614</v>
      </c>
      <c r="AN84" s="97">
        <f t="shared" si="35"/>
        <v>67.77076328999999</v>
      </c>
      <c r="AO84" s="64">
        <f t="shared" si="36"/>
        <v>0.4308949374146486</v>
      </c>
      <c r="AP84" s="70">
        <f t="shared" si="37"/>
        <v>0.38112732480879846</v>
      </c>
      <c r="AQ84" s="202">
        <v>184</v>
      </c>
      <c r="AR84" s="203">
        <v>186</v>
      </c>
      <c r="AS84" s="204">
        <v>215</v>
      </c>
      <c r="AT84" s="71">
        <v>35216</v>
      </c>
    </row>
    <row r="85" spans="1:46" s="72" customFormat="1" ht="12">
      <c r="A85" s="57">
        <v>71</v>
      </c>
      <c r="B85" s="57">
        <f t="shared" si="38"/>
        <v>52</v>
      </c>
      <c r="C85" s="57" t="str">
        <f t="shared" si="39"/>
        <v> 52</v>
      </c>
      <c r="D85" s="58" t="s">
        <v>117</v>
      </c>
      <c r="E85" s="59">
        <v>42.87</v>
      </c>
      <c r="F85" s="60">
        <v>60.84</v>
      </c>
      <c r="G85" s="60">
        <v>71.91</v>
      </c>
      <c r="H85" s="60">
        <v>72.6</v>
      </c>
      <c r="I85" s="60">
        <v>69.98</v>
      </c>
      <c r="J85" s="60">
        <v>63.66</v>
      </c>
      <c r="K85" s="60">
        <v>55.38</v>
      </c>
      <c r="L85" s="60">
        <v>46.78</v>
      </c>
      <c r="M85" s="60">
        <v>37.48</v>
      </c>
      <c r="N85" s="60">
        <v>29.69</v>
      </c>
      <c r="O85" s="60">
        <v>26.24</v>
      </c>
      <c r="P85" s="60">
        <v>25.22</v>
      </c>
      <c r="Q85" s="60">
        <v>31.22</v>
      </c>
      <c r="R85" s="60">
        <v>40.1</v>
      </c>
      <c r="S85" s="60">
        <v>49.28</v>
      </c>
      <c r="T85" s="60">
        <v>68.73</v>
      </c>
      <c r="U85" s="60">
        <v>81.95</v>
      </c>
      <c r="V85" s="60">
        <v>85.91</v>
      </c>
      <c r="W85" s="60">
        <v>87.01</v>
      </c>
      <c r="X85" s="61">
        <v>87.63</v>
      </c>
      <c r="Y85" s="62">
        <v>66.165</v>
      </c>
      <c r="Z85" s="60">
        <v>14.133</v>
      </c>
      <c r="AA85" s="60">
        <v>-31.478</v>
      </c>
      <c r="AB85" s="63">
        <v>65.148</v>
      </c>
      <c r="AC85" s="64">
        <v>10.328</v>
      </c>
      <c r="AD85" s="93">
        <v>-31.509</v>
      </c>
      <c r="AE85" s="59">
        <v>63.262</v>
      </c>
      <c r="AF85" s="60">
        <v>11.074</v>
      </c>
      <c r="AG85" s="61">
        <v>-37.7</v>
      </c>
      <c r="AH85" s="65">
        <f t="shared" si="29"/>
        <v>53.62698187417015</v>
      </c>
      <c r="AI85" s="66">
        <f t="shared" si="30"/>
        <v>43.77807225000001</v>
      </c>
      <c r="AJ85" s="67">
        <f t="shared" si="31"/>
        <v>34.84473840323438</v>
      </c>
      <c r="AK85" s="68">
        <f t="shared" si="32"/>
        <v>50.60495287540736</v>
      </c>
      <c r="AL85" s="66">
        <f t="shared" si="33"/>
        <v>42.44261903999999</v>
      </c>
      <c r="AM85" s="69">
        <f t="shared" si="34"/>
        <v>34.09231023606374</v>
      </c>
      <c r="AN85" s="97">
        <f t="shared" si="35"/>
        <v>42.44261903999999</v>
      </c>
      <c r="AO85" s="64">
        <f t="shared" si="36"/>
        <v>0.3980257966191754</v>
      </c>
      <c r="AP85" s="70">
        <f t="shared" si="37"/>
        <v>0.3338261631345149</v>
      </c>
      <c r="AQ85" s="202">
        <v>119</v>
      </c>
      <c r="AR85" s="203">
        <v>130</v>
      </c>
      <c r="AS85" s="204">
        <v>199</v>
      </c>
      <c r="AT85" s="71">
        <v>35216</v>
      </c>
    </row>
    <row r="86" spans="1:46" s="72" customFormat="1" ht="12">
      <c r="A86" s="57">
        <v>72</v>
      </c>
      <c r="B86" s="57">
        <f t="shared" si="38"/>
        <v>53</v>
      </c>
      <c r="C86" s="57" t="str">
        <f t="shared" si="39"/>
        <v> 53</v>
      </c>
      <c r="D86" s="58" t="s">
        <v>118</v>
      </c>
      <c r="E86" s="59">
        <v>65.16</v>
      </c>
      <c r="F86" s="60">
        <v>72.66</v>
      </c>
      <c r="G86" s="60">
        <v>76.74</v>
      </c>
      <c r="H86" s="60">
        <v>78.15</v>
      </c>
      <c r="I86" s="60">
        <v>79</v>
      </c>
      <c r="J86" s="60">
        <v>77.85</v>
      </c>
      <c r="K86" s="60">
        <v>74.92</v>
      </c>
      <c r="L86" s="60">
        <v>71.44</v>
      </c>
      <c r="M86" s="60">
        <v>66.44</v>
      </c>
      <c r="N86" s="60">
        <v>60.5</v>
      </c>
      <c r="O86" s="60">
        <v>57.41</v>
      </c>
      <c r="P86" s="60">
        <v>53.71</v>
      </c>
      <c r="Q86" s="60">
        <v>56.27</v>
      </c>
      <c r="R86" s="60">
        <v>59.27</v>
      </c>
      <c r="S86" s="60">
        <v>61.98</v>
      </c>
      <c r="T86" s="60">
        <v>74.97</v>
      </c>
      <c r="U86" s="60">
        <v>83.38</v>
      </c>
      <c r="V86" s="60">
        <v>85.82</v>
      </c>
      <c r="W86" s="60">
        <v>86.55</v>
      </c>
      <c r="X86" s="61">
        <v>87.13</v>
      </c>
      <c r="Y86" s="62">
        <v>82.878</v>
      </c>
      <c r="Z86" s="60">
        <v>0.26</v>
      </c>
      <c r="AA86" s="60">
        <v>-13.174</v>
      </c>
      <c r="AB86" s="63">
        <v>81.919</v>
      </c>
      <c r="AC86" s="64">
        <v>-0.892</v>
      </c>
      <c r="AD86" s="93">
        <v>-14.388</v>
      </c>
      <c r="AE86" s="59">
        <v>81.453</v>
      </c>
      <c r="AF86" s="60">
        <v>0.293</v>
      </c>
      <c r="AG86" s="61">
        <v>-15.897</v>
      </c>
      <c r="AH86" s="65">
        <f t="shared" si="29"/>
        <v>75.56741150186186</v>
      </c>
      <c r="AI86" s="66">
        <f t="shared" si="30"/>
        <v>68.68762884</v>
      </c>
      <c r="AJ86" s="67">
        <f t="shared" si="31"/>
        <v>34.52645365277625</v>
      </c>
      <c r="AK86" s="68">
        <f t="shared" si="32"/>
        <v>73.27052517024701</v>
      </c>
      <c r="AL86" s="66">
        <f t="shared" si="33"/>
        <v>67.10722561</v>
      </c>
      <c r="AM86" s="69">
        <f t="shared" si="34"/>
        <v>34.76834470294875</v>
      </c>
      <c r="AN86" s="97">
        <f t="shared" si="35"/>
        <v>67.10722561</v>
      </c>
      <c r="AO86" s="64">
        <f t="shared" si="36"/>
        <v>0.41833947235938745</v>
      </c>
      <c r="AP86" s="70">
        <f t="shared" si="37"/>
        <v>0.38314999500767366</v>
      </c>
      <c r="AQ86" s="202">
        <v>171</v>
      </c>
      <c r="AR86" s="203">
        <v>190</v>
      </c>
      <c r="AS86" s="204">
        <v>220</v>
      </c>
      <c r="AT86" s="71">
        <v>35216</v>
      </c>
    </row>
    <row r="87" spans="1:46" s="72" customFormat="1" ht="12">
      <c r="A87" s="57">
        <v>73</v>
      </c>
      <c r="B87" s="57">
        <f t="shared" si="38"/>
        <v>54</v>
      </c>
      <c r="C87" s="57" t="str">
        <f t="shared" si="39"/>
        <v> 54</v>
      </c>
      <c r="D87" s="58" t="s">
        <v>119</v>
      </c>
      <c r="E87" s="59">
        <v>54.43</v>
      </c>
      <c r="F87" s="60">
        <v>64.92</v>
      </c>
      <c r="G87" s="60">
        <v>72.69</v>
      </c>
      <c r="H87" s="60">
        <v>75.67</v>
      </c>
      <c r="I87" s="60">
        <v>77.08</v>
      </c>
      <c r="J87" s="60">
        <v>74.68</v>
      </c>
      <c r="K87" s="60">
        <v>68.37</v>
      </c>
      <c r="L87" s="60">
        <v>60.16</v>
      </c>
      <c r="M87" s="60">
        <v>52</v>
      </c>
      <c r="N87" s="60">
        <v>45.27</v>
      </c>
      <c r="O87" s="60">
        <v>44.23</v>
      </c>
      <c r="P87" s="60">
        <v>43.25</v>
      </c>
      <c r="Q87" s="60">
        <v>48.41</v>
      </c>
      <c r="R87" s="60">
        <v>49.97</v>
      </c>
      <c r="S87" s="60">
        <v>50.06</v>
      </c>
      <c r="T87" s="60">
        <v>68.54</v>
      </c>
      <c r="U87" s="60">
        <v>82.52</v>
      </c>
      <c r="V87" s="60">
        <v>86.35</v>
      </c>
      <c r="W87" s="60">
        <v>87.35</v>
      </c>
      <c r="X87" s="61">
        <v>87.85</v>
      </c>
      <c r="Y87" s="62">
        <v>76.325</v>
      </c>
      <c r="Z87" s="60">
        <v>6.494</v>
      </c>
      <c r="AA87" s="60">
        <v>-21.564</v>
      </c>
      <c r="AB87" s="63">
        <v>75.357</v>
      </c>
      <c r="AC87" s="64">
        <v>3.192</v>
      </c>
      <c r="AD87" s="93">
        <v>-22.265</v>
      </c>
      <c r="AE87" s="59">
        <v>74.717</v>
      </c>
      <c r="AF87" s="60">
        <v>5.338</v>
      </c>
      <c r="AG87" s="61">
        <v>-24.925</v>
      </c>
      <c r="AH87" s="65">
        <f t="shared" si="29"/>
        <v>66.92093104538473</v>
      </c>
      <c r="AI87" s="66">
        <f t="shared" si="30"/>
        <v>58.25505625000001</v>
      </c>
      <c r="AJ87" s="67">
        <f t="shared" si="31"/>
        <v>35.94684964921876</v>
      </c>
      <c r="AK87" s="68">
        <f t="shared" si="32"/>
        <v>63.79539704210351</v>
      </c>
      <c r="AL87" s="66">
        <f t="shared" si="33"/>
        <v>56.78677449</v>
      </c>
      <c r="AM87" s="69">
        <f t="shared" si="34"/>
        <v>35.72067467435907</v>
      </c>
      <c r="AN87" s="97">
        <f t="shared" si="35"/>
        <v>56.78677449</v>
      </c>
      <c r="AO87" s="64">
        <f t="shared" si="36"/>
        <v>0.40815249747810284</v>
      </c>
      <c r="AP87" s="70">
        <f t="shared" si="37"/>
        <v>0.36331247874392236</v>
      </c>
      <c r="AQ87" s="202">
        <v>147</v>
      </c>
      <c r="AR87" s="203">
        <v>164</v>
      </c>
      <c r="AS87" s="204">
        <v>212</v>
      </c>
      <c r="AT87" s="71">
        <v>35216</v>
      </c>
    </row>
    <row r="88" spans="1:46" s="72" customFormat="1" ht="12">
      <c r="A88" s="57">
        <v>74</v>
      </c>
      <c r="B88" s="57">
        <f t="shared" si="38"/>
        <v>55</v>
      </c>
      <c r="C88" s="57" t="str">
        <f t="shared" si="39"/>
        <v> 55</v>
      </c>
      <c r="D88" s="58" t="s">
        <v>120</v>
      </c>
      <c r="E88" s="59">
        <v>45.53</v>
      </c>
      <c r="F88" s="60">
        <v>57.32</v>
      </c>
      <c r="G88" s="60">
        <v>65.22</v>
      </c>
      <c r="H88" s="60">
        <v>68.6</v>
      </c>
      <c r="I88" s="60">
        <v>70.45</v>
      </c>
      <c r="J88" s="60">
        <v>67.6</v>
      </c>
      <c r="K88" s="60">
        <v>61.14</v>
      </c>
      <c r="L88" s="60">
        <v>53.19</v>
      </c>
      <c r="M88" s="60">
        <v>43.54</v>
      </c>
      <c r="N88" s="60">
        <v>33.67</v>
      </c>
      <c r="O88" s="60">
        <v>28.5</v>
      </c>
      <c r="P88" s="60">
        <v>23.18</v>
      </c>
      <c r="Q88" s="60">
        <v>26.17</v>
      </c>
      <c r="R88" s="60">
        <v>29.54</v>
      </c>
      <c r="S88" s="60">
        <v>33.14</v>
      </c>
      <c r="T88" s="60">
        <v>57.44</v>
      </c>
      <c r="U88" s="60">
        <v>77.81</v>
      </c>
      <c r="V88" s="60">
        <v>83.88</v>
      </c>
      <c r="W88" s="60">
        <v>85.35</v>
      </c>
      <c r="X88" s="61">
        <v>86.18</v>
      </c>
      <c r="Y88" s="62">
        <v>66.849</v>
      </c>
      <c r="Z88" s="60">
        <v>1.417</v>
      </c>
      <c r="AA88" s="60">
        <v>-32.016</v>
      </c>
      <c r="AB88" s="63">
        <v>64.188</v>
      </c>
      <c r="AC88" s="64">
        <v>-3.269</v>
      </c>
      <c r="AD88" s="93">
        <v>-35.522</v>
      </c>
      <c r="AE88" s="59">
        <v>63.252</v>
      </c>
      <c r="AF88" s="60">
        <v>1.331</v>
      </c>
      <c r="AG88" s="61">
        <v>-38.909</v>
      </c>
      <c r="AH88" s="65">
        <f t="shared" si="29"/>
        <v>49.64245958142567</v>
      </c>
      <c r="AI88" s="66">
        <f t="shared" si="30"/>
        <v>44.68788801000001</v>
      </c>
      <c r="AJ88" s="67">
        <f t="shared" si="31"/>
        <v>35.70046244568001</v>
      </c>
      <c r="AK88" s="68">
        <f t="shared" si="32"/>
        <v>44.006683291547255</v>
      </c>
      <c r="AL88" s="66">
        <f t="shared" si="33"/>
        <v>41.200993440000005</v>
      </c>
      <c r="AM88" s="69">
        <f t="shared" si="34"/>
        <v>35.75556309885751</v>
      </c>
      <c r="AN88" s="97">
        <f t="shared" si="35"/>
        <v>41.200993440000005</v>
      </c>
      <c r="AO88" s="64">
        <f t="shared" si="36"/>
        <v>0.3638021216465958</v>
      </c>
      <c r="AP88" s="70">
        <f t="shared" si="37"/>
        <v>0.3406075556323179</v>
      </c>
      <c r="AQ88" s="202">
        <v>80</v>
      </c>
      <c r="AR88" s="203">
        <v>136</v>
      </c>
      <c r="AS88" s="204">
        <v>202</v>
      </c>
      <c r="AT88" s="71">
        <v>35216</v>
      </c>
    </row>
    <row r="89" spans="1:46" s="72" customFormat="1" ht="12">
      <c r="A89" s="57">
        <v>75</v>
      </c>
      <c r="B89" s="57">
        <f t="shared" si="38"/>
        <v>55.499999999999986</v>
      </c>
      <c r="C89" s="57" t="str">
        <f t="shared" si="39"/>
        <v>355</v>
      </c>
      <c r="D89" s="58" t="s">
        <v>121</v>
      </c>
      <c r="E89" s="59">
        <v>33.05</v>
      </c>
      <c r="F89" s="60">
        <v>47.9</v>
      </c>
      <c r="G89" s="60">
        <v>58.81</v>
      </c>
      <c r="H89" s="60">
        <v>63.29</v>
      </c>
      <c r="I89" s="60">
        <v>65.97</v>
      </c>
      <c r="J89" s="60">
        <v>61.52</v>
      </c>
      <c r="K89" s="60">
        <v>52.33</v>
      </c>
      <c r="L89" s="60">
        <v>41.57</v>
      </c>
      <c r="M89" s="60">
        <v>29.85</v>
      </c>
      <c r="N89" s="60">
        <v>19.45</v>
      </c>
      <c r="O89" s="60">
        <v>14.4</v>
      </c>
      <c r="P89" s="60">
        <v>9.85</v>
      </c>
      <c r="Q89" s="60">
        <v>11.81</v>
      </c>
      <c r="R89" s="60">
        <v>13.98</v>
      </c>
      <c r="S89" s="60">
        <v>16.89</v>
      </c>
      <c r="T89" s="60">
        <v>43.78</v>
      </c>
      <c r="U89" s="60">
        <v>73.25</v>
      </c>
      <c r="V89" s="60">
        <v>83.5</v>
      </c>
      <c r="W89" s="60">
        <v>86.31</v>
      </c>
      <c r="X89" s="61">
        <v>87.44</v>
      </c>
      <c r="Y89" s="62">
        <v>55.239</v>
      </c>
      <c r="Z89" s="60">
        <v>4.562</v>
      </c>
      <c r="AA89" s="60">
        <v>-46.485</v>
      </c>
      <c r="AB89" s="63">
        <v>50.939</v>
      </c>
      <c r="AC89" s="64">
        <v>-5.384</v>
      </c>
      <c r="AD89" s="93">
        <v>-52.28</v>
      </c>
      <c r="AE89" s="59">
        <v>49.829</v>
      </c>
      <c r="AF89" s="60">
        <v>4.139</v>
      </c>
      <c r="AG89" s="61">
        <v>-56.905</v>
      </c>
      <c r="AH89" s="65">
        <f t="shared" si="29"/>
        <v>35.00739440002615</v>
      </c>
      <c r="AI89" s="66">
        <f t="shared" si="30"/>
        <v>30.51347121</v>
      </c>
      <c r="AJ89" s="67">
        <f t="shared" si="31"/>
        <v>34.61961029855344</v>
      </c>
      <c r="AK89" s="68">
        <f t="shared" si="32"/>
        <v>26.87205730091794</v>
      </c>
      <c r="AL89" s="66">
        <f t="shared" si="33"/>
        <v>25.947817209999997</v>
      </c>
      <c r="AM89" s="69">
        <f t="shared" si="34"/>
        <v>33.8788454259675</v>
      </c>
      <c r="AN89" s="97">
        <f t="shared" si="35"/>
        <v>25.947817209999997</v>
      </c>
      <c r="AO89" s="64">
        <f t="shared" si="36"/>
        <v>0.30994756693616865</v>
      </c>
      <c r="AP89" s="70">
        <f t="shared" si="37"/>
        <v>0.299287200882428</v>
      </c>
      <c r="AQ89" s="202">
        <v>0</v>
      </c>
      <c r="AR89" s="203">
        <v>108</v>
      </c>
      <c r="AS89" s="204">
        <v>189</v>
      </c>
      <c r="AT89" s="71">
        <v>35216</v>
      </c>
    </row>
    <row r="90" spans="1:46" s="72" customFormat="1" ht="12">
      <c r="A90" s="57">
        <v>76</v>
      </c>
      <c r="B90" s="57">
        <f t="shared" si="38"/>
        <v>56</v>
      </c>
      <c r="C90" s="57" t="str">
        <f t="shared" si="39"/>
        <v> 56</v>
      </c>
      <c r="D90" s="58" t="s">
        <v>122</v>
      </c>
      <c r="E90" s="59">
        <v>23.43</v>
      </c>
      <c r="F90" s="60">
        <v>31.12</v>
      </c>
      <c r="G90" s="60">
        <v>38.39</v>
      </c>
      <c r="H90" s="60">
        <v>47.51</v>
      </c>
      <c r="I90" s="60">
        <v>54.12</v>
      </c>
      <c r="J90" s="60">
        <v>45.82</v>
      </c>
      <c r="K90" s="60">
        <v>29</v>
      </c>
      <c r="L90" s="60">
        <v>13.5</v>
      </c>
      <c r="M90" s="60">
        <v>5.61</v>
      </c>
      <c r="N90" s="60">
        <v>1.71</v>
      </c>
      <c r="O90" s="60">
        <v>1.29</v>
      </c>
      <c r="P90" s="60">
        <v>0.52</v>
      </c>
      <c r="Q90" s="60">
        <v>1.6</v>
      </c>
      <c r="R90" s="60">
        <v>2.94</v>
      </c>
      <c r="S90" s="60">
        <v>3.48</v>
      </c>
      <c r="T90" s="60">
        <v>23.33</v>
      </c>
      <c r="U90" s="60">
        <v>62.2</v>
      </c>
      <c r="V90" s="60">
        <v>79.51</v>
      </c>
      <c r="W90" s="60">
        <v>84.4</v>
      </c>
      <c r="X90" s="61">
        <v>86.21</v>
      </c>
      <c r="Y90" s="62">
        <v>31.186</v>
      </c>
      <c r="Z90" s="60">
        <v>39.234</v>
      </c>
      <c r="AA90" s="60">
        <v>-71.259</v>
      </c>
      <c r="AB90" s="63">
        <v>25.479</v>
      </c>
      <c r="AC90" s="64">
        <v>17.219</v>
      </c>
      <c r="AD90" s="93">
        <v>-78.015</v>
      </c>
      <c r="AE90" s="59">
        <v>23.984</v>
      </c>
      <c r="AF90" s="60">
        <v>36.432</v>
      </c>
      <c r="AG90" s="61">
        <v>-86.112</v>
      </c>
      <c r="AH90" s="65">
        <f t="shared" si="29"/>
        <v>17.93778228676865</v>
      </c>
      <c r="AI90" s="66">
        <f t="shared" si="30"/>
        <v>9.72566596</v>
      </c>
      <c r="AJ90" s="67">
        <f t="shared" si="31"/>
        <v>24.030955195576873</v>
      </c>
      <c r="AK90" s="68">
        <f t="shared" si="32"/>
        <v>9.731716213938745</v>
      </c>
      <c r="AL90" s="66">
        <f t="shared" si="33"/>
        <v>6.49179441</v>
      </c>
      <c r="AM90" s="69">
        <f t="shared" si="34"/>
        <v>20.709995875450314</v>
      </c>
      <c r="AN90" s="97">
        <f t="shared" si="35"/>
        <v>6.49179441</v>
      </c>
      <c r="AO90" s="64">
        <f t="shared" si="36"/>
        <v>0.2634928859002252</v>
      </c>
      <c r="AP90" s="70">
        <f t="shared" si="37"/>
        <v>0.1757697826527082</v>
      </c>
      <c r="AQ90" s="202">
        <v>0</v>
      </c>
      <c r="AR90" s="203">
        <v>70</v>
      </c>
      <c r="AS90" s="204">
        <v>149</v>
      </c>
      <c r="AT90" s="71">
        <v>35216</v>
      </c>
    </row>
    <row r="91" spans="1:46" s="72" customFormat="1" ht="12">
      <c r="A91" s="57">
        <v>77</v>
      </c>
      <c r="B91" s="57">
        <f t="shared" si="38"/>
        <v>56.50000000000001</v>
      </c>
      <c r="C91" s="57" t="str">
        <f t="shared" si="39"/>
        <v>356</v>
      </c>
      <c r="D91" s="58" t="s">
        <v>123</v>
      </c>
      <c r="E91" s="59">
        <v>36.02</v>
      </c>
      <c r="F91" s="60">
        <v>54.44</v>
      </c>
      <c r="G91" s="60">
        <v>66.94</v>
      </c>
      <c r="H91" s="60">
        <v>68.5</v>
      </c>
      <c r="I91" s="60">
        <v>66.6</v>
      </c>
      <c r="J91" s="60">
        <v>59.96</v>
      </c>
      <c r="K91" s="60">
        <v>50.88</v>
      </c>
      <c r="L91" s="60">
        <v>41.4</v>
      </c>
      <c r="M91" s="60">
        <v>31.4</v>
      </c>
      <c r="N91" s="60">
        <v>23.19</v>
      </c>
      <c r="O91" s="60">
        <v>19.42</v>
      </c>
      <c r="P91" s="60">
        <v>17.44</v>
      </c>
      <c r="Q91" s="60">
        <v>22.26</v>
      </c>
      <c r="R91" s="60">
        <v>29.21</v>
      </c>
      <c r="S91" s="60">
        <v>36.85</v>
      </c>
      <c r="T91" s="60">
        <v>60.24</v>
      </c>
      <c r="U91" s="60">
        <v>78.53</v>
      </c>
      <c r="V91" s="60">
        <v>84.4</v>
      </c>
      <c r="W91" s="60">
        <v>86.2</v>
      </c>
      <c r="X91" s="61">
        <v>87.16</v>
      </c>
      <c r="Y91" s="62">
        <v>60.335</v>
      </c>
      <c r="Z91" s="60">
        <v>13.953</v>
      </c>
      <c r="AA91" s="60">
        <v>-38.007</v>
      </c>
      <c r="AB91" s="63">
        <v>58.513</v>
      </c>
      <c r="AC91" s="64">
        <v>8.379</v>
      </c>
      <c r="AD91" s="93">
        <v>-39.248</v>
      </c>
      <c r="AE91" s="59">
        <v>56.624</v>
      </c>
      <c r="AF91" s="60">
        <v>11.114</v>
      </c>
      <c r="AG91" s="61">
        <v>-45.762</v>
      </c>
      <c r="AH91" s="65">
        <f t="shared" si="29"/>
        <v>44.97403582088181</v>
      </c>
      <c r="AI91" s="66">
        <f t="shared" si="30"/>
        <v>36.40312225</v>
      </c>
      <c r="AJ91" s="67">
        <f t="shared" si="31"/>
        <v>34.17088440382031</v>
      </c>
      <c r="AK91" s="68">
        <f t="shared" si="32"/>
        <v>40.51081110859838</v>
      </c>
      <c r="AL91" s="66">
        <f t="shared" si="33"/>
        <v>34.23771169</v>
      </c>
      <c r="AM91" s="69">
        <f t="shared" si="34"/>
        <v>33.43224162642</v>
      </c>
      <c r="AN91" s="97">
        <f t="shared" si="35"/>
        <v>34.23771169</v>
      </c>
      <c r="AO91" s="64">
        <f t="shared" si="36"/>
        <v>0.3744733301147729</v>
      </c>
      <c r="AP91" s="70">
        <f t="shared" si="37"/>
        <v>0.31648613200298326</v>
      </c>
      <c r="AQ91" s="202">
        <v>87</v>
      </c>
      <c r="AR91" s="203">
        <v>114</v>
      </c>
      <c r="AS91" s="204">
        <v>191</v>
      </c>
      <c r="AT91" s="71">
        <v>35216</v>
      </c>
    </row>
    <row r="92" spans="1:46" s="72" customFormat="1" ht="12">
      <c r="A92" s="57">
        <v>78</v>
      </c>
      <c r="B92" s="57">
        <f t="shared" si="38"/>
        <v>57</v>
      </c>
      <c r="C92" s="57" t="str">
        <f t="shared" si="39"/>
        <v> 57</v>
      </c>
      <c r="D92" s="58" t="s">
        <v>124</v>
      </c>
      <c r="E92" s="59">
        <v>31.68</v>
      </c>
      <c r="F92" s="60">
        <v>46.96</v>
      </c>
      <c r="G92" s="60">
        <v>60.5</v>
      </c>
      <c r="H92" s="60">
        <v>66.39</v>
      </c>
      <c r="I92" s="60">
        <v>69.14</v>
      </c>
      <c r="J92" s="60">
        <v>62.54</v>
      </c>
      <c r="K92" s="60">
        <v>49.37</v>
      </c>
      <c r="L92" s="60">
        <v>35.31</v>
      </c>
      <c r="M92" s="60">
        <v>24.39</v>
      </c>
      <c r="N92" s="60">
        <v>17.09</v>
      </c>
      <c r="O92" s="60">
        <v>15.69</v>
      </c>
      <c r="P92" s="60">
        <v>14.45</v>
      </c>
      <c r="Q92" s="60">
        <v>19.33</v>
      </c>
      <c r="R92" s="60">
        <v>20.7</v>
      </c>
      <c r="S92" s="60">
        <v>20.99</v>
      </c>
      <c r="T92" s="60">
        <v>47.69</v>
      </c>
      <c r="U92" s="60">
        <v>75.51</v>
      </c>
      <c r="V92" s="60">
        <v>84.35</v>
      </c>
      <c r="W92" s="60">
        <v>86.42</v>
      </c>
      <c r="X92" s="61">
        <v>87.23</v>
      </c>
      <c r="Y92" s="62">
        <v>55.644</v>
      </c>
      <c r="Z92" s="60">
        <v>17.789</v>
      </c>
      <c r="AA92" s="60">
        <v>-46.783</v>
      </c>
      <c r="AB92" s="63">
        <v>53.084</v>
      </c>
      <c r="AC92" s="64">
        <v>7.21</v>
      </c>
      <c r="AD92" s="93">
        <v>-48.998</v>
      </c>
      <c r="AE92" s="59">
        <v>51.942</v>
      </c>
      <c r="AF92" s="60">
        <v>14.592</v>
      </c>
      <c r="AG92" s="61">
        <v>-54.729</v>
      </c>
      <c r="AH92" s="65">
        <f t="shared" si="29"/>
        <v>39.87632494854847</v>
      </c>
      <c r="AI92" s="66">
        <f t="shared" si="30"/>
        <v>30.96254736</v>
      </c>
      <c r="AJ92" s="67">
        <f t="shared" si="31"/>
        <v>35.10706061476125</v>
      </c>
      <c r="AK92" s="68">
        <f t="shared" si="32"/>
        <v>33.218871736104155</v>
      </c>
      <c r="AL92" s="66">
        <f t="shared" si="33"/>
        <v>28.179110560000005</v>
      </c>
      <c r="AM92" s="69">
        <f t="shared" si="34"/>
        <v>34.0973351393925</v>
      </c>
      <c r="AN92" s="97">
        <f t="shared" si="35"/>
        <v>28.179110560000005</v>
      </c>
      <c r="AO92" s="64">
        <f t="shared" si="36"/>
        <v>0.3478586450957891</v>
      </c>
      <c r="AP92" s="70">
        <f t="shared" si="37"/>
        <v>0.2950836890932782</v>
      </c>
      <c r="AQ92" s="202">
        <v>48</v>
      </c>
      <c r="AR92" s="203">
        <v>100</v>
      </c>
      <c r="AS92" s="204">
        <v>190</v>
      </c>
      <c r="AT92" s="71">
        <v>35216</v>
      </c>
    </row>
    <row r="93" spans="1:46" s="72" customFormat="1" ht="12">
      <c r="A93" s="57">
        <v>79</v>
      </c>
      <c r="B93" s="57">
        <f t="shared" si="38"/>
        <v>57.499999999999986</v>
      </c>
      <c r="C93" s="57" t="str">
        <f t="shared" si="39"/>
        <v>357</v>
      </c>
      <c r="D93" s="58" t="s">
        <v>125</v>
      </c>
      <c r="E93" s="59">
        <v>27.55</v>
      </c>
      <c r="F93" s="60">
        <v>35.88</v>
      </c>
      <c r="G93" s="60">
        <v>43.76</v>
      </c>
      <c r="H93" s="60">
        <v>52.59</v>
      </c>
      <c r="I93" s="60">
        <v>57.68</v>
      </c>
      <c r="J93" s="60">
        <v>48.03</v>
      </c>
      <c r="K93" s="60">
        <v>30.63</v>
      </c>
      <c r="L93" s="60">
        <v>14.5</v>
      </c>
      <c r="M93" s="60">
        <v>6.32</v>
      </c>
      <c r="N93" s="60">
        <v>2.07</v>
      </c>
      <c r="O93" s="60">
        <v>1.71</v>
      </c>
      <c r="P93" s="60">
        <v>0.77</v>
      </c>
      <c r="Q93" s="60">
        <v>2.56</v>
      </c>
      <c r="R93" s="60">
        <v>4.97</v>
      </c>
      <c r="S93" s="60">
        <v>5.74</v>
      </c>
      <c r="T93" s="60">
        <v>28.33</v>
      </c>
      <c r="U93" s="60">
        <v>65.99</v>
      </c>
      <c r="V93" s="60">
        <v>81.48</v>
      </c>
      <c r="W93" s="60">
        <v>85.59</v>
      </c>
      <c r="X93" s="61">
        <v>86.9</v>
      </c>
      <c r="Y93" s="62">
        <v>33.157</v>
      </c>
      <c r="Z93" s="60">
        <v>40.831</v>
      </c>
      <c r="AA93" s="60">
        <v>-71.154</v>
      </c>
      <c r="AB93" s="63">
        <v>28.124</v>
      </c>
      <c r="AC93" s="64">
        <v>19.884</v>
      </c>
      <c r="AD93" s="93">
        <v>-76.575</v>
      </c>
      <c r="AE93" s="59">
        <v>26.194</v>
      </c>
      <c r="AF93" s="60">
        <v>37.243</v>
      </c>
      <c r="AG93" s="61">
        <v>-85.74</v>
      </c>
      <c r="AH93" s="65">
        <f t="shared" si="29"/>
        <v>20.1032638726954</v>
      </c>
      <c r="AI93" s="66">
        <f t="shared" si="30"/>
        <v>10.993866489999998</v>
      </c>
      <c r="AJ93" s="67">
        <f t="shared" si="31"/>
        <v>25.749843099148123</v>
      </c>
      <c r="AK93" s="68">
        <f t="shared" si="32"/>
        <v>12.003460539636077</v>
      </c>
      <c r="AL93" s="66">
        <f t="shared" si="33"/>
        <v>7.909593759999999</v>
      </c>
      <c r="AM93" s="69">
        <f t="shared" si="34"/>
        <v>22.74944206996125</v>
      </c>
      <c r="AN93" s="97">
        <f t="shared" si="35"/>
        <v>7.909593759999999</v>
      </c>
      <c r="AO93" s="64">
        <f t="shared" si="36"/>
        <v>0.28135860676428043</v>
      </c>
      <c r="AP93" s="70">
        <f t="shared" si="37"/>
        <v>0.18539922491822655</v>
      </c>
      <c r="AQ93" s="202">
        <v>0</v>
      </c>
      <c r="AR93" s="203">
        <v>70</v>
      </c>
      <c r="AS93" s="204">
        <v>151</v>
      </c>
      <c r="AT93" s="71">
        <v>35216</v>
      </c>
    </row>
    <row r="94" spans="1:46" s="72" customFormat="1" ht="12">
      <c r="A94" s="57">
        <v>80</v>
      </c>
      <c r="B94" s="57">
        <f t="shared" si="38"/>
        <v>58</v>
      </c>
      <c r="C94" s="57" t="str">
        <f t="shared" si="39"/>
        <v> 58</v>
      </c>
      <c r="D94" s="58" t="s">
        <v>126</v>
      </c>
      <c r="E94" s="59">
        <v>16.88</v>
      </c>
      <c r="F94" s="60">
        <v>33.72</v>
      </c>
      <c r="G94" s="60">
        <v>52.33</v>
      </c>
      <c r="H94" s="60">
        <v>59.84</v>
      </c>
      <c r="I94" s="60">
        <v>61.89</v>
      </c>
      <c r="J94" s="60">
        <v>51.1</v>
      </c>
      <c r="K94" s="60">
        <v>33.88</v>
      </c>
      <c r="L94" s="60">
        <v>18.98</v>
      </c>
      <c r="M94" s="60">
        <v>10.08</v>
      </c>
      <c r="N94" s="60">
        <v>5.75</v>
      </c>
      <c r="O94" s="60">
        <v>5.22</v>
      </c>
      <c r="P94" s="60">
        <v>5.25</v>
      </c>
      <c r="Q94" s="60">
        <v>8.96</v>
      </c>
      <c r="R94" s="60">
        <v>10.3</v>
      </c>
      <c r="S94" s="60">
        <v>10.76</v>
      </c>
      <c r="T94" s="60">
        <v>36.65</v>
      </c>
      <c r="U94" s="60">
        <v>71.24</v>
      </c>
      <c r="V94" s="60">
        <v>83.75</v>
      </c>
      <c r="W94" s="60">
        <v>86.58</v>
      </c>
      <c r="X94" s="61">
        <v>87.33</v>
      </c>
      <c r="Y94" s="62">
        <v>41.035</v>
      </c>
      <c r="Z94" s="60">
        <v>35.205</v>
      </c>
      <c r="AA94" s="60">
        <v>-62.052</v>
      </c>
      <c r="AB94" s="63">
        <v>37.952</v>
      </c>
      <c r="AC94" s="64">
        <v>17.743</v>
      </c>
      <c r="AD94" s="93">
        <v>-64.095</v>
      </c>
      <c r="AE94" s="59">
        <v>36.339</v>
      </c>
      <c r="AF94" s="60">
        <v>29.458</v>
      </c>
      <c r="AG94" s="61">
        <v>-72.733</v>
      </c>
      <c r="AH94" s="65">
        <f t="shared" si="29"/>
        <v>27.061155338594542</v>
      </c>
      <c r="AI94" s="66">
        <f t="shared" si="30"/>
        <v>16.838712249999997</v>
      </c>
      <c r="AJ94" s="67">
        <f t="shared" si="31"/>
        <v>29.559365538468747</v>
      </c>
      <c r="AK94" s="68">
        <f t="shared" si="32"/>
        <v>19.812801275631134</v>
      </c>
      <c r="AL94" s="66">
        <f t="shared" si="33"/>
        <v>14.403543039999999</v>
      </c>
      <c r="AM94" s="69">
        <f t="shared" si="34"/>
        <v>27.64039803822</v>
      </c>
      <c r="AN94" s="97">
        <f t="shared" si="35"/>
        <v>14.403543039999999</v>
      </c>
      <c r="AO94" s="64">
        <f t="shared" si="36"/>
        <v>0.32030140162073395</v>
      </c>
      <c r="AP94" s="70">
        <f t="shared" si="37"/>
        <v>0.23285324270076518</v>
      </c>
      <c r="AQ94" s="202">
        <v>0</v>
      </c>
      <c r="AR94" s="203">
        <v>69</v>
      </c>
      <c r="AS94" s="204">
        <v>168</v>
      </c>
      <c r="AT94" s="71">
        <v>35216</v>
      </c>
    </row>
    <row r="95" spans="1:46" s="72" customFormat="1" ht="12">
      <c r="A95" s="57">
        <v>81</v>
      </c>
      <c r="B95" s="57">
        <f t="shared" si="38"/>
        <v>58.50000000000001</v>
      </c>
      <c r="C95" s="57" t="str">
        <f t="shared" si="39"/>
        <v>358</v>
      </c>
      <c r="D95" s="58" t="s">
        <v>127</v>
      </c>
      <c r="E95" s="59">
        <v>21.14</v>
      </c>
      <c r="F95" s="60">
        <v>30.99</v>
      </c>
      <c r="G95" s="60">
        <v>39.75</v>
      </c>
      <c r="H95" s="60">
        <v>47.27</v>
      </c>
      <c r="I95" s="60">
        <v>48.03</v>
      </c>
      <c r="J95" s="60">
        <v>34.94</v>
      </c>
      <c r="K95" s="60">
        <v>18.23</v>
      </c>
      <c r="L95" s="60">
        <v>6.44</v>
      </c>
      <c r="M95" s="60">
        <v>2.16</v>
      </c>
      <c r="N95" s="60">
        <v>0.55</v>
      </c>
      <c r="O95" s="60">
        <v>0.55</v>
      </c>
      <c r="P95" s="60">
        <v>0.28</v>
      </c>
      <c r="Q95" s="60">
        <v>2.06</v>
      </c>
      <c r="R95" s="60">
        <v>5.75</v>
      </c>
      <c r="S95" s="60">
        <v>7.37</v>
      </c>
      <c r="T95" s="60">
        <v>30.94</v>
      </c>
      <c r="U95" s="60">
        <v>64.63</v>
      </c>
      <c r="V95" s="60">
        <v>77.07</v>
      </c>
      <c r="W95" s="60">
        <v>80.38</v>
      </c>
      <c r="X95" s="61">
        <v>81.53</v>
      </c>
      <c r="Y95" s="62">
        <v>26.087</v>
      </c>
      <c r="Z95" s="60">
        <v>55.949</v>
      </c>
      <c r="AA95" s="60">
        <v>-71.014</v>
      </c>
      <c r="AB95" s="63">
        <v>23.362</v>
      </c>
      <c r="AC95" s="64">
        <v>34.762</v>
      </c>
      <c r="AD95" s="93">
        <v>-71.612</v>
      </c>
      <c r="AE95" s="59">
        <v>19.995</v>
      </c>
      <c r="AF95" s="60">
        <v>49.737</v>
      </c>
      <c r="AG95" s="61">
        <v>-85.092</v>
      </c>
      <c r="AH95" s="65">
        <f aca="true" t="shared" si="40" ref="AH95:AH129">109.83*((AI95/100)+((Z95/185.2)*SQRT(AI95/100)))</f>
        <v>16.129864068131</v>
      </c>
      <c r="AI95" s="66">
        <f aca="true" t="shared" si="41" ref="AI95:AI129">POWER(Y95,2)/100</f>
        <v>6.80531569</v>
      </c>
      <c r="AJ95" s="67">
        <f aca="true" t="shared" si="42" ref="AJ95:AJ129">-(35.55*((SQRT(AI95/100)*(AA95/38.4))-(AI95/100)))</f>
        <v>19.569778230373128</v>
      </c>
      <c r="AK95" s="68">
        <f aca="true" t="shared" si="43" ref="AK95:AK129">109.83*((AL95/100)+((AC95/185.2)*SQRT(AL95/100)))</f>
        <v>10.810427189882668</v>
      </c>
      <c r="AL95" s="66">
        <f aca="true" t="shared" si="44" ref="AL95:AL129">POWER(AB95,2)/100</f>
        <v>5.457830439999999</v>
      </c>
      <c r="AM95" s="69">
        <f aca="true" t="shared" si="45" ref="AM95:AM129">-(35.55*((SQRT(AL95/100)*(AD95/38.4))-(AL95/100)))</f>
        <v>17.428574812357496</v>
      </c>
      <c r="AN95" s="97">
        <f aca="true" t="shared" si="46" ref="AN95:AN129">AL95</f>
        <v>5.457830439999999</v>
      </c>
      <c r="AO95" s="64">
        <f aca="true" t="shared" si="47" ref="AO95:AO129">AK95/(AL95+AK95+AM95)</f>
        <v>0.3208143438530269</v>
      </c>
      <c r="AP95" s="70">
        <f aca="true" t="shared" si="48" ref="AP95:AP129">AL95/(AL95+AK95+AM95)</f>
        <v>0.16196864940807956</v>
      </c>
      <c r="AQ95" s="202">
        <v>0</v>
      </c>
      <c r="AR95" s="203">
        <v>42</v>
      </c>
      <c r="AS95" s="204">
        <v>133</v>
      </c>
      <c r="AT95" s="71">
        <v>35216</v>
      </c>
    </row>
    <row r="96" spans="1:46" s="72" customFormat="1" ht="12">
      <c r="A96" s="57">
        <v>82</v>
      </c>
      <c r="B96" s="57">
        <f t="shared" si="38"/>
        <v>59</v>
      </c>
      <c r="C96" s="57" t="str">
        <f t="shared" si="39"/>
        <v> 59</v>
      </c>
      <c r="D96" s="58" t="s">
        <v>190</v>
      </c>
      <c r="E96" s="59">
        <v>15.63</v>
      </c>
      <c r="F96" s="60">
        <v>29.91</v>
      </c>
      <c r="G96" s="60">
        <v>40.56</v>
      </c>
      <c r="H96" s="60">
        <v>34.32</v>
      </c>
      <c r="I96" s="60">
        <v>22.82</v>
      </c>
      <c r="J96" s="60">
        <v>14.63</v>
      </c>
      <c r="K96" s="60">
        <v>9.47</v>
      </c>
      <c r="L96" s="60">
        <v>3.32</v>
      </c>
      <c r="M96" s="60">
        <v>0.99</v>
      </c>
      <c r="N96" s="60">
        <v>0.3</v>
      </c>
      <c r="O96" s="60">
        <v>0.18</v>
      </c>
      <c r="P96" s="60">
        <v>0.09</v>
      </c>
      <c r="Q96" s="60">
        <v>0.19</v>
      </c>
      <c r="R96" s="60">
        <v>0.33</v>
      </c>
      <c r="S96" s="60">
        <v>0.22</v>
      </c>
      <c r="T96" s="60">
        <v>3.35</v>
      </c>
      <c r="U96" s="60">
        <v>32.74</v>
      </c>
      <c r="V96" s="60">
        <v>64.3</v>
      </c>
      <c r="W96" s="60">
        <v>75.65</v>
      </c>
      <c r="X96" s="61">
        <v>79.65</v>
      </c>
      <c r="Y96" s="62">
        <v>15.082</v>
      </c>
      <c r="Z96" s="60">
        <v>44.429</v>
      </c>
      <c r="AA96" s="60">
        <v>-61.444</v>
      </c>
      <c r="AB96" s="63">
        <v>10.453</v>
      </c>
      <c r="AC96" s="64">
        <v>20.563</v>
      </c>
      <c r="AD96" s="93">
        <v>-65.25</v>
      </c>
      <c r="AE96" s="59">
        <v>9.873</v>
      </c>
      <c r="AF96" s="60">
        <v>40.626</v>
      </c>
      <c r="AG96" s="61">
        <v>-73.279</v>
      </c>
      <c r="AH96" s="65">
        <f t="shared" si="40"/>
        <v>6.472062185725478</v>
      </c>
      <c r="AI96" s="66">
        <f t="shared" si="41"/>
        <v>2.2746672400000003</v>
      </c>
      <c r="AJ96" s="67">
        <f t="shared" si="42"/>
        <v>9.387844309132502</v>
      </c>
      <c r="AK96" s="68">
        <f t="shared" si="43"/>
        <v>2.4747581507801533</v>
      </c>
      <c r="AL96" s="66">
        <f t="shared" si="44"/>
        <v>1.0926520899999999</v>
      </c>
      <c r="AM96" s="69">
        <f t="shared" si="45"/>
        <v>6.702805210573123</v>
      </c>
      <c r="AN96" s="97">
        <f t="shared" si="46"/>
        <v>1.0926520899999999</v>
      </c>
      <c r="AO96" s="64">
        <f t="shared" si="47"/>
        <v>0.2409645798086993</v>
      </c>
      <c r="AP96" s="70">
        <f t="shared" si="48"/>
        <v>0.10639037663577196</v>
      </c>
      <c r="AQ96" s="202">
        <v>0</v>
      </c>
      <c r="AR96" s="203">
        <v>38</v>
      </c>
      <c r="AS96" s="204">
        <v>86</v>
      </c>
      <c r="AT96" s="71">
        <v>35216</v>
      </c>
    </row>
    <row r="97" spans="1:46" s="72" customFormat="1" ht="12">
      <c r="A97" s="57">
        <v>83</v>
      </c>
      <c r="B97" s="57">
        <f t="shared" si="38"/>
        <v>59.499999999999986</v>
      </c>
      <c r="C97" s="57" t="str">
        <f t="shared" si="39"/>
        <v>359</v>
      </c>
      <c r="D97" s="58" t="s">
        <v>128</v>
      </c>
      <c r="E97" s="59">
        <v>23.64</v>
      </c>
      <c r="F97" s="60">
        <v>30.85</v>
      </c>
      <c r="G97" s="60">
        <v>39.05</v>
      </c>
      <c r="H97" s="60">
        <v>49.68</v>
      </c>
      <c r="I97" s="60">
        <v>58.85</v>
      </c>
      <c r="J97" s="60">
        <v>52.07</v>
      </c>
      <c r="K97" s="60">
        <v>35.04</v>
      </c>
      <c r="L97" s="60">
        <v>17.66</v>
      </c>
      <c r="M97" s="60">
        <v>7.87</v>
      </c>
      <c r="N97" s="60">
        <v>2.53</v>
      </c>
      <c r="O97" s="60">
        <v>1.73</v>
      </c>
      <c r="P97" s="60">
        <v>0.63</v>
      </c>
      <c r="Q97" s="60">
        <v>1.49</v>
      </c>
      <c r="R97" s="60">
        <v>2.34</v>
      </c>
      <c r="S97" s="60">
        <v>2.7</v>
      </c>
      <c r="T97" s="60">
        <v>19.09</v>
      </c>
      <c r="U97" s="60">
        <v>48.51</v>
      </c>
      <c r="V97" s="60">
        <v>71.33</v>
      </c>
      <c r="W97" s="60">
        <v>81.8</v>
      </c>
      <c r="X97" s="61">
        <v>85.71</v>
      </c>
      <c r="Y97" s="62">
        <v>34.035</v>
      </c>
      <c r="Z97" s="60">
        <v>32.302</v>
      </c>
      <c r="AA97" s="60">
        <v>-71.825</v>
      </c>
      <c r="AB97" s="63">
        <v>27.109</v>
      </c>
      <c r="AC97" s="64">
        <v>7.961</v>
      </c>
      <c r="AD97" s="93">
        <v>-81.026</v>
      </c>
      <c r="AE97" s="59">
        <v>26.415</v>
      </c>
      <c r="AF97" s="60">
        <v>31.118</v>
      </c>
      <c r="AG97" s="61">
        <v>-87.037</v>
      </c>
      <c r="AH97" s="65">
        <f t="shared" si="40"/>
        <v>19.242314436027055</v>
      </c>
      <c r="AI97" s="66">
        <f t="shared" si="41"/>
        <v>11.58381225</v>
      </c>
      <c r="AJ97" s="67">
        <f t="shared" si="42"/>
        <v>26.74935925389844</v>
      </c>
      <c r="AK97" s="68">
        <f t="shared" si="43"/>
        <v>9.351239468203886</v>
      </c>
      <c r="AL97" s="66">
        <f t="shared" si="44"/>
        <v>7.348978810000001</v>
      </c>
      <c r="AM97" s="69">
        <f t="shared" si="45"/>
        <v>22.94766035203313</v>
      </c>
      <c r="AN97" s="97">
        <f t="shared" si="46"/>
        <v>7.348978810000001</v>
      </c>
      <c r="AO97" s="64">
        <f t="shared" si="47"/>
        <v>0.23585724611939934</v>
      </c>
      <c r="AP97" s="70">
        <f t="shared" si="48"/>
        <v>0.18535616693487816</v>
      </c>
      <c r="AQ97" s="202">
        <v>0</v>
      </c>
      <c r="AR97" s="203">
        <v>82</v>
      </c>
      <c r="AS97" s="204">
        <v>161</v>
      </c>
      <c r="AT97" s="71">
        <v>35216</v>
      </c>
    </row>
    <row r="98" spans="1:46" s="72" customFormat="1" ht="12">
      <c r="A98" s="57">
        <v>84</v>
      </c>
      <c r="B98" s="57">
        <f t="shared" si="38"/>
        <v>60</v>
      </c>
      <c r="C98" s="57" t="str">
        <f t="shared" si="39"/>
        <v> 60</v>
      </c>
      <c r="D98" s="58" t="s">
        <v>129</v>
      </c>
      <c r="E98" s="59">
        <v>66.78</v>
      </c>
      <c r="F98" s="60">
        <v>72.14</v>
      </c>
      <c r="G98" s="60">
        <v>75.85</v>
      </c>
      <c r="H98" s="60">
        <v>77.6</v>
      </c>
      <c r="I98" s="60">
        <v>76.87</v>
      </c>
      <c r="J98" s="60">
        <v>74.57</v>
      </c>
      <c r="K98" s="60">
        <v>71.23</v>
      </c>
      <c r="L98" s="60">
        <v>66.87</v>
      </c>
      <c r="M98" s="60">
        <v>60.13</v>
      </c>
      <c r="N98" s="60">
        <v>55.03</v>
      </c>
      <c r="O98" s="60">
        <v>48.19</v>
      </c>
      <c r="P98" s="60">
        <v>43.06</v>
      </c>
      <c r="Q98" s="60">
        <v>40.62</v>
      </c>
      <c r="R98" s="60">
        <v>39.94</v>
      </c>
      <c r="S98" s="60">
        <v>36.45</v>
      </c>
      <c r="T98" s="60">
        <v>50.37</v>
      </c>
      <c r="U98" s="60">
        <v>74.57</v>
      </c>
      <c r="V98" s="60">
        <v>83.04</v>
      </c>
      <c r="W98" s="60">
        <v>84.67</v>
      </c>
      <c r="X98" s="61">
        <v>85.3</v>
      </c>
      <c r="Y98" s="62">
        <v>77.698</v>
      </c>
      <c r="Z98" s="60">
        <v>-6.315</v>
      </c>
      <c r="AA98" s="60">
        <v>-19.993</v>
      </c>
      <c r="AB98" s="63">
        <v>75.36</v>
      </c>
      <c r="AC98" s="64">
        <v>-10.606</v>
      </c>
      <c r="AD98" s="93">
        <v>-23.362</v>
      </c>
      <c r="AE98" s="59">
        <v>75.637</v>
      </c>
      <c r="AF98" s="60">
        <v>-4.699</v>
      </c>
      <c r="AG98" s="61">
        <v>-23.984</v>
      </c>
      <c r="AH98" s="65">
        <f t="shared" si="40"/>
        <v>63.394342218908875</v>
      </c>
      <c r="AI98" s="66">
        <f t="shared" si="41"/>
        <v>60.36979203999999</v>
      </c>
      <c r="AJ98" s="67">
        <f t="shared" si="42"/>
        <v>35.842696188110615</v>
      </c>
      <c r="AK98" s="68">
        <f t="shared" si="43"/>
        <v>57.633944003020304</v>
      </c>
      <c r="AL98" s="66">
        <f t="shared" si="44"/>
        <v>56.791296</v>
      </c>
      <c r="AM98" s="69">
        <f t="shared" si="45"/>
        <v>36.4882430655</v>
      </c>
      <c r="AN98" s="97">
        <f t="shared" si="46"/>
        <v>56.791296</v>
      </c>
      <c r="AO98" s="64">
        <f t="shared" si="47"/>
        <v>0.38190056203826644</v>
      </c>
      <c r="AP98" s="70">
        <f t="shared" si="48"/>
        <v>0.3763169124803425</v>
      </c>
      <c r="AQ98" s="202">
        <v>113</v>
      </c>
      <c r="AR98" s="203">
        <v>174</v>
      </c>
      <c r="AS98" s="204">
        <v>214</v>
      </c>
      <c r="AT98" s="71">
        <v>35216</v>
      </c>
    </row>
    <row r="99" spans="1:46" s="72" customFormat="1" ht="12">
      <c r="A99" s="57"/>
      <c r="B99" s="57"/>
      <c r="C99" s="57">
        <v>360</v>
      </c>
      <c r="D99" s="58" t="s">
        <v>245</v>
      </c>
      <c r="E99" s="59">
        <v>52.11</v>
      </c>
      <c r="F99" s="60">
        <v>59.49</v>
      </c>
      <c r="G99" s="60">
        <v>64.69</v>
      </c>
      <c r="H99" s="60">
        <v>70.47</v>
      </c>
      <c r="I99" s="60">
        <v>71.23</v>
      </c>
      <c r="J99" s="60">
        <v>67.85</v>
      </c>
      <c r="K99" s="60">
        <v>62.42</v>
      </c>
      <c r="L99" s="60">
        <v>57.42</v>
      </c>
      <c r="M99" s="60">
        <v>50.96</v>
      </c>
      <c r="N99" s="60">
        <v>50.01</v>
      </c>
      <c r="O99" s="60">
        <v>44.96</v>
      </c>
      <c r="P99" s="60">
        <v>45.63</v>
      </c>
      <c r="Q99" s="60">
        <v>42.24</v>
      </c>
      <c r="R99" s="60">
        <v>37.89</v>
      </c>
      <c r="S99" s="60">
        <v>34.98</v>
      </c>
      <c r="T99" s="60">
        <v>33.99</v>
      </c>
      <c r="U99" s="60">
        <v>42.07</v>
      </c>
      <c r="V99" s="60">
        <v>58.54</v>
      </c>
      <c r="W99" s="60">
        <v>73.56</v>
      </c>
      <c r="X99" s="61">
        <v>81.19</v>
      </c>
      <c r="Y99" s="62">
        <v>75.224</v>
      </c>
      <c r="Z99" s="60">
        <v>-2.289</v>
      </c>
      <c r="AA99" s="60">
        <v>-18.475</v>
      </c>
      <c r="AB99" s="63">
        <v>73.453</v>
      </c>
      <c r="AC99" s="64">
        <v>-7.98</v>
      </c>
      <c r="AD99" s="93">
        <v>-20.654</v>
      </c>
      <c r="AE99" s="59">
        <v>74.165</v>
      </c>
      <c r="AF99" s="60">
        <v>-1.238</v>
      </c>
      <c r="AG99" s="61">
        <v>-21.02</v>
      </c>
      <c r="AH99" s="65">
        <f t="shared" si="40"/>
        <v>61.127822105206704</v>
      </c>
      <c r="AI99" s="66">
        <f t="shared" si="41"/>
        <v>56.58650176000001</v>
      </c>
      <c r="AJ99" s="67">
        <f t="shared" si="42"/>
        <v>32.9826703522425</v>
      </c>
      <c r="AK99" s="68">
        <f t="shared" si="43"/>
        <v>55.78095311130446</v>
      </c>
      <c r="AL99" s="66">
        <f t="shared" si="44"/>
        <v>53.95343209000001</v>
      </c>
      <c r="AM99" s="69">
        <f t="shared" si="45"/>
        <v>33.22545636166688</v>
      </c>
      <c r="AN99" s="97">
        <f t="shared" si="46"/>
        <v>53.95343209000001</v>
      </c>
      <c r="AO99" s="64">
        <f t="shared" si="47"/>
        <v>0.39018617047595083</v>
      </c>
      <c r="AP99" s="70">
        <f t="shared" si="48"/>
        <v>0.37740271323841984</v>
      </c>
      <c r="AQ99" s="202">
        <v>145</v>
      </c>
      <c r="AR99" s="203">
        <v>185</v>
      </c>
      <c r="AS99" s="204">
        <v>217</v>
      </c>
      <c r="AT99" s="71">
        <v>34601</v>
      </c>
    </row>
    <row r="100" spans="1:46" s="72" customFormat="1" ht="12">
      <c r="A100" s="57">
        <v>85</v>
      </c>
      <c r="B100" s="57">
        <f t="shared" si="38"/>
        <v>61</v>
      </c>
      <c r="C100" s="57" t="str">
        <f t="shared" si="39"/>
        <v> 61</v>
      </c>
      <c r="D100" s="58" t="s">
        <v>130</v>
      </c>
      <c r="E100" s="59">
        <v>71.58</v>
      </c>
      <c r="F100" s="60">
        <v>73.56</v>
      </c>
      <c r="G100" s="60">
        <v>75.74</v>
      </c>
      <c r="H100" s="60">
        <v>79.22</v>
      </c>
      <c r="I100" s="60">
        <v>83.09</v>
      </c>
      <c r="J100" s="60">
        <v>84.31</v>
      </c>
      <c r="K100" s="60">
        <v>83.26</v>
      </c>
      <c r="L100" s="60">
        <v>80.37</v>
      </c>
      <c r="M100" s="60">
        <v>75.52</v>
      </c>
      <c r="N100" s="60">
        <v>67.81</v>
      </c>
      <c r="O100" s="60">
        <v>61.89</v>
      </c>
      <c r="P100" s="60">
        <v>51.87</v>
      </c>
      <c r="Q100" s="60">
        <v>51.3</v>
      </c>
      <c r="R100" s="60">
        <v>49.86</v>
      </c>
      <c r="S100" s="60">
        <v>49.1</v>
      </c>
      <c r="T100" s="60">
        <v>68.34</v>
      </c>
      <c r="U100" s="60">
        <v>83.09</v>
      </c>
      <c r="V100" s="60">
        <v>87.12</v>
      </c>
      <c r="W100" s="60">
        <v>87.99</v>
      </c>
      <c r="X100" s="61">
        <v>88.35</v>
      </c>
      <c r="Y100" s="62">
        <v>84.439</v>
      </c>
      <c r="Z100" s="60">
        <v>-9.461</v>
      </c>
      <c r="AA100" s="60">
        <v>-14.536</v>
      </c>
      <c r="AB100" s="63">
        <v>82.251</v>
      </c>
      <c r="AC100" s="64">
        <v>-11.3</v>
      </c>
      <c r="AD100" s="93">
        <v>-18.292</v>
      </c>
      <c r="AE100" s="59">
        <v>82.368</v>
      </c>
      <c r="AF100" s="60">
        <v>-7.163</v>
      </c>
      <c r="AG100" s="61">
        <v>-18.04</v>
      </c>
      <c r="AH100" s="65">
        <f t="shared" si="40"/>
        <v>73.5705639433364</v>
      </c>
      <c r="AI100" s="66">
        <f t="shared" si="41"/>
        <v>71.29944720999998</v>
      </c>
      <c r="AJ100" s="67">
        <f t="shared" si="42"/>
        <v>36.71004164909249</v>
      </c>
      <c r="AK100" s="68">
        <f t="shared" si="43"/>
        <v>68.79060970549271</v>
      </c>
      <c r="AL100" s="66">
        <f t="shared" si="44"/>
        <v>67.65227001000001</v>
      </c>
      <c r="AM100" s="69">
        <f t="shared" si="45"/>
        <v>37.979087621523746</v>
      </c>
      <c r="AN100" s="97">
        <f t="shared" si="46"/>
        <v>67.65227001000001</v>
      </c>
      <c r="AO100" s="64">
        <f t="shared" si="47"/>
        <v>0.39439189200621816</v>
      </c>
      <c r="AP100" s="70">
        <f t="shared" si="48"/>
        <v>0.3878655369095966</v>
      </c>
      <c r="AQ100" s="202">
        <v>142</v>
      </c>
      <c r="AR100" s="203">
        <v>198</v>
      </c>
      <c r="AS100" s="204">
        <v>228</v>
      </c>
      <c r="AT100" s="71">
        <v>35216</v>
      </c>
    </row>
    <row r="101" spans="1:46" s="72" customFormat="1" ht="12">
      <c r="A101" s="57">
        <v>86</v>
      </c>
      <c r="B101" s="57">
        <f t="shared" si="38"/>
        <v>62</v>
      </c>
      <c r="C101" s="57" t="str">
        <f t="shared" si="39"/>
        <v> 62</v>
      </c>
      <c r="D101" s="58" t="s">
        <v>191</v>
      </c>
      <c r="E101" s="59">
        <v>48.44</v>
      </c>
      <c r="F101" s="60">
        <v>56.06</v>
      </c>
      <c r="G101" s="60">
        <v>62.89</v>
      </c>
      <c r="H101" s="60">
        <v>71.47</v>
      </c>
      <c r="I101" s="60">
        <v>72.92</v>
      </c>
      <c r="J101" s="60">
        <v>68.81</v>
      </c>
      <c r="K101" s="60">
        <v>62.6</v>
      </c>
      <c r="L101" s="60">
        <v>57.03</v>
      </c>
      <c r="M101" s="60">
        <v>49.9</v>
      </c>
      <c r="N101" s="60">
        <v>47.55</v>
      </c>
      <c r="O101" s="60">
        <v>40.42</v>
      </c>
      <c r="P101" s="60">
        <v>37.9</v>
      </c>
      <c r="Q101" s="60">
        <v>31.79</v>
      </c>
      <c r="R101" s="60">
        <v>26.32</v>
      </c>
      <c r="S101" s="60">
        <v>23.83</v>
      </c>
      <c r="T101" s="60">
        <v>21.72</v>
      </c>
      <c r="U101" s="60">
        <v>28.25</v>
      </c>
      <c r="V101" s="60">
        <v>47.59</v>
      </c>
      <c r="W101" s="60">
        <v>68.44</v>
      </c>
      <c r="X101" s="61">
        <v>80.01</v>
      </c>
      <c r="Y101" s="62">
        <v>72.251</v>
      </c>
      <c r="Z101" s="60">
        <v>-8.028</v>
      </c>
      <c r="AA101" s="60">
        <v>-24.436</v>
      </c>
      <c r="AB101" s="63">
        <v>69.218</v>
      </c>
      <c r="AC101" s="64">
        <v>-16.707</v>
      </c>
      <c r="AD101" s="93">
        <v>-28.695</v>
      </c>
      <c r="AE101" s="59">
        <v>70.417</v>
      </c>
      <c r="AF101" s="60">
        <v>-5.627</v>
      </c>
      <c r="AG101" s="61">
        <v>-28.455</v>
      </c>
      <c r="AH101" s="65">
        <f t="shared" si="40"/>
        <v>53.89374905325515</v>
      </c>
      <c r="AI101" s="66">
        <f t="shared" si="41"/>
        <v>52.20207001000001</v>
      </c>
      <c r="AJ101" s="67">
        <f t="shared" si="42"/>
        <v>34.90273933902375</v>
      </c>
      <c r="AK101" s="68">
        <f t="shared" si="43"/>
        <v>45.762996902358736</v>
      </c>
      <c r="AL101" s="66">
        <f t="shared" si="44"/>
        <v>47.91131524</v>
      </c>
      <c r="AM101" s="69">
        <f t="shared" si="45"/>
        <v>35.42043705492938</v>
      </c>
      <c r="AN101" s="97">
        <f t="shared" si="46"/>
        <v>47.91131524</v>
      </c>
      <c r="AO101" s="64">
        <f t="shared" si="47"/>
        <v>0.35449154351291057</v>
      </c>
      <c r="AP101" s="70">
        <f t="shared" si="48"/>
        <v>0.371132951091449</v>
      </c>
      <c r="AQ101" s="202">
        <v>69</v>
      </c>
      <c r="AR101" s="203">
        <v>159</v>
      </c>
      <c r="AS101" s="204">
        <v>205</v>
      </c>
      <c r="AT101" s="71">
        <v>35216</v>
      </c>
    </row>
    <row r="102" spans="1:46" s="72" customFormat="1" ht="12">
      <c r="A102" s="57">
        <v>87</v>
      </c>
      <c r="B102" s="57">
        <f t="shared" si="38"/>
        <v>62.500000000000014</v>
      </c>
      <c r="C102" s="57" t="str">
        <f t="shared" si="39"/>
        <v>362</v>
      </c>
      <c r="D102" s="58" t="s">
        <v>131</v>
      </c>
      <c r="E102" s="59">
        <v>61.04</v>
      </c>
      <c r="F102" s="60">
        <v>69.3</v>
      </c>
      <c r="G102" s="60">
        <v>74.23</v>
      </c>
      <c r="H102" s="60">
        <v>76.07</v>
      </c>
      <c r="I102" s="60">
        <v>74.62</v>
      </c>
      <c r="J102" s="60">
        <v>70.98</v>
      </c>
      <c r="K102" s="60">
        <v>65.93</v>
      </c>
      <c r="L102" s="60">
        <v>58.64</v>
      </c>
      <c r="M102" s="60">
        <v>49.82</v>
      </c>
      <c r="N102" s="60">
        <v>41.06</v>
      </c>
      <c r="O102" s="60">
        <v>34.55</v>
      </c>
      <c r="P102" s="60">
        <v>27.65</v>
      </c>
      <c r="Q102" s="60">
        <v>26.53</v>
      </c>
      <c r="R102" s="60">
        <v>26.27</v>
      </c>
      <c r="S102" s="60">
        <v>24.59</v>
      </c>
      <c r="T102" s="60">
        <v>36.55</v>
      </c>
      <c r="U102" s="60">
        <v>61.99</v>
      </c>
      <c r="V102" s="60">
        <v>77.59</v>
      </c>
      <c r="W102" s="60">
        <v>82.41</v>
      </c>
      <c r="X102" s="61">
        <v>83.95</v>
      </c>
      <c r="Y102" s="62">
        <v>69.847</v>
      </c>
      <c r="Z102" s="60">
        <v>-6.397</v>
      </c>
      <c r="AA102" s="60">
        <v>-30.77</v>
      </c>
      <c r="AB102" s="63">
        <v>66.357</v>
      </c>
      <c r="AC102" s="64">
        <v>-14.003</v>
      </c>
      <c r="AD102" s="93">
        <v>-35.712</v>
      </c>
      <c r="AE102" s="59">
        <v>66.583</v>
      </c>
      <c r="AF102" s="60">
        <v>-4.585</v>
      </c>
      <c r="AG102" s="61">
        <v>-37.096</v>
      </c>
      <c r="AH102" s="65">
        <f t="shared" si="40"/>
        <v>50.93195606955833</v>
      </c>
      <c r="AI102" s="66">
        <f t="shared" si="41"/>
        <v>48.786034089999994</v>
      </c>
      <c r="AJ102" s="67">
        <f t="shared" si="42"/>
        <v>37.24025344047937</v>
      </c>
      <c r="AK102" s="68">
        <f t="shared" si="43"/>
        <v>42.85045092851765</v>
      </c>
      <c r="AL102" s="66">
        <f t="shared" si="44"/>
        <v>44.032514490000004</v>
      </c>
      <c r="AM102" s="69">
        <f t="shared" si="45"/>
        <v>37.592178456195</v>
      </c>
      <c r="AN102" s="97">
        <f t="shared" si="46"/>
        <v>44.032514490000004</v>
      </c>
      <c r="AO102" s="64">
        <f t="shared" si="47"/>
        <v>0.3442490572386701</v>
      </c>
      <c r="AP102" s="70">
        <f t="shared" si="48"/>
        <v>0.35374543960615806</v>
      </c>
      <c r="AQ102" s="202">
        <v>52</v>
      </c>
      <c r="AR102" s="203">
        <v>148</v>
      </c>
      <c r="AS102" s="204">
        <v>209</v>
      </c>
      <c r="AT102" s="71">
        <v>35216</v>
      </c>
    </row>
    <row r="103" spans="1:46" s="72" customFormat="1" ht="12">
      <c r="A103" s="57">
        <v>88</v>
      </c>
      <c r="B103" s="57">
        <f t="shared" si="38"/>
        <v>63</v>
      </c>
      <c r="C103" s="57" t="str">
        <f t="shared" si="39"/>
        <v> 63</v>
      </c>
      <c r="D103" s="58" t="s">
        <v>132</v>
      </c>
      <c r="E103" s="59">
        <v>62.64</v>
      </c>
      <c r="F103" s="60">
        <v>66.36</v>
      </c>
      <c r="G103" s="60">
        <v>70.14</v>
      </c>
      <c r="H103" s="60">
        <v>74.81</v>
      </c>
      <c r="I103" s="60">
        <v>79.37</v>
      </c>
      <c r="J103" s="60">
        <v>80.69</v>
      </c>
      <c r="K103" s="60">
        <v>79.65</v>
      </c>
      <c r="L103" s="60">
        <v>75.31</v>
      </c>
      <c r="M103" s="60">
        <v>68.83</v>
      </c>
      <c r="N103" s="60">
        <v>59.09</v>
      </c>
      <c r="O103" s="60">
        <v>51.4</v>
      </c>
      <c r="P103" s="60">
        <v>40.03</v>
      </c>
      <c r="Q103" s="60">
        <v>39.61</v>
      </c>
      <c r="R103" s="60">
        <v>38.2</v>
      </c>
      <c r="S103" s="60">
        <v>37.45</v>
      </c>
      <c r="T103" s="60">
        <v>60.72</v>
      </c>
      <c r="U103" s="60">
        <v>80.6</v>
      </c>
      <c r="V103" s="60">
        <v>86.21</v>
      </c>
      <c r="W103" s="60">
        <v>87.58</v>
      </c>
      <c r="X103" s="61">
        <v>88.06</v>
      </c>
      <c r="Y103" s="62">
        <v>79.601</v>
      </c>
      <c r="Z103" s="60">
        <v>-12.131</v>
      </c>
      <c r="AA103" s="60">
        <v>-19.895</v>
      </c>
      <c r="AB103" s="63">
        <v>76.625</v>
      </c>
      <c r="AC103" s="64">
        <v>-15.002</v>
      </c>
      <c r="AD103" s="93">
        <v>-24.972</v>
      </c>
      <c r="AE103" s="59">
        <v>76.713</v>
      </c>
      <c r="AF103" s="60">
        <v>-9.234</v>
      </c>
      <c r="AG103" s="61">
        <v>-24.812</v>
      </c>
      <c r="AH103" s="65">
        <f t="shared" si="40"/>
        <v>63.86521648135784</v>
      </c>
      <c r="AI103" s="66">
        <f t="shared" si="41"/>
        <v>63.363192010000006</v>
      </c>
      <c r="AJ103" s="67">
        <f t="shared" si="42"/>
        <v>37.18685964685968</v>
      </c>
      <c r="AK103" s="68">
        <f t="shared" si="43"/>
        <v>57.66838346669141</v>
      </c>
      <c r="AL103" s="66">
        <f t="shared" si="44"/>
        <v>58.71390625</v>
      </c>
      <c r="AM103" s="69">
        <f t="shared" si="45"/>
        <v>38.58742810546876</v>
      </c>
      <c r="AN103" s="97">
        <f t="shared" si="46"/>
        <v>58.71390625</v>
      </c>
      <c r="AO103" s="64">
        <f t="shared" si="47"/>
        <v>0.3721267888792981</v>
      </c>
      <c r="AP103" s="70">
        <f t="shared" si="48"/>
        <v>0.3788734152396068</v>
      </c>
      <c r="AQ103" s="202">
        <v>105</v>
      </c>
      <c r="AR103" s="203">
        <v>183</v>
      </c>
      <c r="AS103" s="204">
        <v>225</v>
      </c>
      <c r="AT103" s="71">
        <v>35216</v>
      </c>
    </row>
    <row r="104" spans="1:46" s="72" customFormat="1" ht="12">
      <c r="A104" s="57"/>
      <c r="B104" s="57"/>
      <c r="C104" s="57">
        <v>363</v>
      </c>
      <c r="D104" s="58" t="s">
        <v>31</v>
      </c>
      <c r="E104" s="92">
        <v>8.49</v>
      </c>
      <c r="F104" s="92">
        <v>34.9</v>
      </c>
      <c r="G104" s="92">
        <v>66.65</v>
      </c>
      <c r="H104" s="92">
        <v>76.49</v>
      </c>
      <c r="I104" s="92">
        <v>81.69</v>
      </c>
      <c r="J104" s="92">
        <v>84.57</v>
      </c>
      <c r="K104" s="92">
        <v>85.17</v>
      </c>
      <c r="L104" s="92">
        <v>83.62</v>
      </c>
      <c r="M104" s="92">
        <v>79.57</v>
      </c>
      <c r="N104" s="92">
        <v>70.63</v>
      </c>
      <c r="O104" s="92">
        <v>56.17</v>
      </c>
      <c r="P104" s="92">
        <v>43.78</v>
      </c>
      <c r="Q104" s="92">
        <v>37.67</v>
      </c>
      <c r="R104" s="92">
        <v>36.82</v>
      </c>
      <c r="S104" s="92">
        <v>39.48</v>
      </c>
      <c r="T104" s="92">
        <v>42.51</v>
      </c>
      <c r="U104" s="92">
        <v>37.46</v>
      </c>
      <c r="V104" s="92">
        <v>52.41</v>
      </c>
      <c r="W104" s="92">
        <v>58.86</v>
      </c>
      <c r="X104" s="92">
        <v>65.98</v>
      </c>
      <c r="Y104" s="92">
        <v>82.622</v>
      </c>
      <c r="Z104" s="92">
        <v>-20.504</v>
      </c>
      <c r="AA104" s="92">
        <v>-17.397</v>
      </c>
      <c r="AB104" s="92">
        <v>78.893</v>
      </c>
      <c r="AC104" s="92">
        <v>-24.114</v>
      </c>
      <c r="AD104" s="92">
        <v>-24.138</v>
      </c>
      <c r="AE104" s="92">
        <v>79.523</v>
      </c>
      <c r="AF104" s="92">
        <v>-15.377</v>
      </c>
      <c r="AG104" s="92">
        <v>-22.459</v>
      </c>
      <c r="AH104" s="65">
        <f>109.83*((AI104/100)+((Z104/185.2)*SQRT(AI104/100)))</f>
        <v>64.92780635940397</v>
      </c>
      <c r="AI104" s="66">
        <f>POWER(Y104,2)/100</f>
        <v>68.26394884</v>
      </c>
      <c r="AJ104" s="67">
        <f>-(35.55*((SQRT(AI104/100)*(AA104/38.4))-(AI104/100)))</f>
        <v>37.57478144379186</v>
      </c>
      <c r="AK104" s="68">
        <f>109.83*((AL104/100)+((AC104/185.2)*SQRT(AL104/100)))</f>
        <v>57.07730771474388</v>
      </c>
      <c r="AL104" s="66">
        <f>POWER(AB104,2)/100</f>
        <v>62.241054489999996</v>
      </c>
      <c r="AM104" s="69">
        <f>-(35.55*((SQRT(AL104/100)*(AD104/38.4))-(AL104/100)))</f>
        <v>39.75652527971062</v>
      </c>
      <c r="AN104" s="97">
        <f>AL104</f>
        <v>62.241054489999996</v>
      </c>
      <c r="AO104" s="64">
        <f>AK104/(AL104+AK104+AM104)</f>
        <v>0.35880778303440086</v>
      </c>
      <c r="AP104" s="70">
        <f>AL104/(AL104+AK104+AM104)</f>
        <v>0.39126888897584455</v>
      </c>
      <c r="AQ104" s="202">
        <v>112</v>
      </c>
      <c r="AR104" s="203">
        <v>210</v>
      </c>
      <c r="AS104" s="204">
        <v>239</v>
      </c>
      <c r="AT104" s="71"/>
    </row>
    <row r="105" spans="1:46" s="72" customFormat="1" ht="12">
      <c r="A105" s="57">
        <v>89</v>
      </c>
      <c r="B105" s="57">
        <f t="shared" si="38"/>
        <v>64</v>
      </c>
      <c r="C105" s="57" t="str">
        <f t="shared" si="39"/>
        <v> 64</v>
      </c>
      <c r="D105" s="58" t="s">
        <v>133</v>
      </c>
      <c r="E105" s="59">
        <v>41.98</v>
      </c>
      <c r="F105" s="60">
        <v>46.79</v>
      </c>
      <c r="G105" s="60">
        <v>52.04</v>
      </c>
      <c r="H105" s="60">
        <v>59.35</v>
      </c>
      <c r="I105" s="60">
        <v>68.18</v>
      </c>
      <c r="J105" s="60">
        <v>69.2</v>
      </c>
      <c r="K105" s="60">
        <v>63.6</v>
      </c>
      <c r="L105" s="60">
        <v>53.42</v>
      </c>
      <c r="M105" s="60">
        <v>40.33</v>
      </c>
      <c r="N105" s="60">
        <v>25.74</v>
      </c>
      <c r="O105" s="60">
        <v>18.13</v>
      </c>
      <c r="P105" s="60">
        <v>9.65</v>
      </c>
      <c r="Q105" s="60">
        <v>9.71</v>
      </c>
      <c r="R105" s="60">
        <v>8.95</v>
      </c>
      <c r="S105" s="60">
        <v>8.79</v>
      </c>
      <c r="T105" s="60">
        <v>34.03</v>
      </c>
      <c r="U105" s="60">
        <v>70.67</v>
      </c>
      <c r="V105" s="60">
        <v>84.44</v>
      </c>
      <c r="W105" s="60">
        <v>87.6</v>
      </c>
      <c r="X105" s="61">
        <v>88.42</v>
      </c>
      <c r="Y105" s="62">
        <v>59.252</v>
      </c>
      <c r="Z105" s="60">
        <v>-12.688</v>
      </c>
      <c r="AA105" s="60">
        <v>-43.925</v>
      </c>
      <c r="AB105" s="63">
        <v>53.194</v>
      </c>
      <c r="AC105" s="64">
        <v>-24.303</v>
      </c>
      <c r="AD105" s="93">
        <v>-53.781</v>
      </c>
      <c r="AE105" s="59">
        <v>52.945</v>
      </c>
      <c r="AF105" s="60">
        <v>-9.583</v>
      </c>
      <c r="AG105" s="61">
        <v>-55</v>
      </c>
      <c r="AH105" s="65">
        <f t="shared" si="40"/>
        <v>34.10074015512747</v>
      </c>
      <c r="AI105" s="66">
        <f t="shared" si="41"/>
        <v>35.10799504</v>
      </c>
      <c r="AJ105" s="67">
        <f t="shared" si="42"/>
        <v>36.575683318751246</v>
      </c>
      <c r="AK105" s="68">
        <f t="shared" si="43"/>
        <v>23.410919494048695</v>
      </c>
      <c r="AL105" s="66">
        <f t="shared" si="44"/>
        <v>28.296016360000003</v>
      </c>
      <c r="AM105" s="69">
        <f t="shared" si="45"/>
        <v>36.54422927762063</v>
      </c>
      <c r="AN105" s="97">
        <f t="shared" si="46"/>
        <v>28.296016360000003</v>
      </c>
      <c r="AO105" s="64">
        <f t="shared" si="47"/>
        <v>0.26527603866895105</v>
      </c>
      <c r="AP105" s="70">
        <f t="shared" si="48"/>
        <v>0.32063051312447605</v>
      </c>
      <c r="AQ105" s="202">
        <v>0</v>
      </c>
      <c r="AR105" s="203">
        <v>134</v>
      </c>
      <c r="AS105" s="204">
        <v>200</v>
      </c>
      <c r="AT105" s="71">
        <v>35216</v>
      </c>
    </row>
    <row r="106" spans="1:46" s="72" customFormat="1" ht="12">
      <c r="A106" s="57">
        <v>90</v>
      </c>
      <c r="B106" s="57">
        <f t="shared" si="38"/>
        <v>64.50000000000001</v>
      </c>
      <c r="C106" s="57" t="str">
        <f t="shared" si="39"/>
        <v>364</v>
      </c>
      <c r="D106" s="58" t="s">
        <v>134</v>
      </c>
      <c r="E106" s="59">
        <v>57.75</v>
      </c>
      <c r="F106" s="60">
        <v>67.52</v>
      </c>
      <c r="G106" s="60">
        <v>73</v>
      </c>
      <c r="H106" s="60">
        <v>74.14</v>
      </c>
      <c r="I106" s="60">
        <v>72.03</v>
      </c>
      <c r="J106" s="60">
        <v>67.19</v>
      </c>
      <c r="K106" s="60">
        <v>60.33</v>
      </c>
      <c r="L106" s="60">
        <v>51.5</v>
      </c>
      <c r="M106" s="60">
        <v>41.02</v>
      </c>
      <c r="N106" s="60">
        <v>31.07</v>
      </c>
      <c r="O106" s="60">
        <v>24.82</v>
      </c>
      <c r="P106" s="60">
        <v>18.27</v>
      </c>
      <c r="Q106" s="60">
        <v>17.26</v>
      </c>
      <c r="R106" s="60">
        <v>17.3</v>
      </c>
      <c r="S106" s="60">
        <v>15.98</v>
      </c>
      <c r="T106" s="60">
        <v>27.31</v>
      </c>
      <c r="U106" s="60">
        <v>55.92</v>
      </c>
      <c r="V106" s="60">
        <v>75.9</v>
      </c>
      <c r="W106" s="60">
        <v>82.69</v>
      </c>
      <c r="X106" s="61">
        <v>84.64</v>
      </c>
      <c r="Y106" s="62">
        <v>63.147</v>
      </c>
      <c r="Z106" s="60">
        <v>-5.123</v>
      </c>
      <c r="AA106" s="60">
        <v>-39.295</v>
      </c>
      <c r="AB106" s="63">
        <v>58.704</v>
      </c>
      <c r="AC106" s="64">
        <v>-16.384</v>
      </c>
      <c r="AD106" s="93">
        <v>-45.502</v>
      </c>
      <c r="AE106" s="59">
        <v>58.932</v>
      </c>
      <c r="AF106" s="60">
        <v>-3.479</v>
      </c>
      <c r="AG106" s="61">
        <v>-47.511</v>
      </c>
      <c r="AH106" s="65">
        <f t="shared" si="40"/>
        <v>41.87671232394128</v>
      </c>
      <c r="AI106" s="66">
        <f t="shared" si="41"/>
        <v>39.87543609</v>
      </c>
      <c r="AJ106" s="67">
        <f t="shared" si="42"/>
        <v>37.147695791909065</v>
      </c>
      <c r="AK106" s="68">
        <f t="shared" si="43"/>
        <v>32.14532711636817</v>
      </c>
      <c r="AL106" s="66">
        <f t="shared" si="44"/>
        <v>34.46159616</v>
      </c>
      <c r="AM106" s="69">
        <f t="shared" si="45"/>
        <v>36.980097813629996</v>
      </c>
      <c r="AN106" s="97">
        <f t="shared" si="46"/>
        <v>34.46159616</v>
      </c>
      <c r="AO106" s="64">
        <f t="shared" si="47"/>
        <v>0.3103219571150691</v>
      </c>
      <c r="AP106" s="70">
        <f t="shared" si="48"/>
        <v>0.33268256773268123</v>
      </c>
      <c r="AQ106" s="202">
        <v>0</v>
      </c>
      <c r="AR106" s="203">
        <v>134</v>
      </c>
      <c r="AS106" s="204">
        <v>205</v>
      </c>
      <c r="AT106" s="71">
        <v>35216</v>
      </c>
    </row>
    <row r="107" spans="1:46" s="72" customFormat="1" ht="12">
      <c r="A107" s="57">
        <v>91</v>
      </c>
      <c r="B107" s="57">
        <f t="shared" si="38"/>
        <v>65</v>
      </c>
      <c r="C107" s="57" t="str">
        <f t="shared" si="39"/>
        <v> 65</v>
      </c>
      <c r="D107" s="58" t="s">
        <v>135</v>
      </c>
      <c r="E107" s="59">
        <v>48.4</v>
      </c>
      <c r="F107" s="60">
        <v>50.24</v>
      </c>
      <c r="G107" s="60">
        <v>54.5</v>
      </c>
      <c r="H107" s="60">
        <v>63.48</v>
      </c>
      <c r="I107" s="60">
        <v>75.02</v>
      </c>
      <c r="J107" s="60">
        <v>78.49</v>
      </c>
      <c r="K107" s="60">
        <v>73.98</v>
      </c>
      <c r="L107" s="60">
        <v>63.46</v>
      </c>
      <c r="M107" s="60">
        <v>49.53</v>
      </c>
      <c r="N107" s="60">
        <v>32.42</v>
      </c>
      <c r="O107" s="60">
        <v>22.27</v>
      </c>
      <c r="P107" s="60">
        <v>11.23</v>
      </c>
      <c r="Q107" s="60">
        <v>10.54</v>
      </c>
      <c r="R107" s="60">
        <v>9.5</v>
      </c>
      <c r="S107" s="60">
        <v>9.17</v>
      </c>
      <c r="T107" s="60">
        <v>34.12</v>
      </c>
      <c r="U107" s="60">
        <v>70</v>
      </c>
      <c r="V107" s="60">
        <v>83.51</v>
      </c>
      <c r="W107" s="60">
        <v>86.71</v>
      </c>
      <c r="X107" s="61">
        <v>87.56</v>
      </c>
      <c r="Y107" s="62">
        <v>63.762</v>
      </c>
      <c r="Z107" s="60">
        <v>-19.11</v>
      </c>
      <c r="AA107" s="60">
        <v>-42.847</v>
      </c>
      <c r="AB107" s="63">
        <v>57.165</v>
      </c>
      <c r="AC107" s="64">
        <v>-31.071</v>
      </c>
      <c r="AD107" s="93">
        <v>-54.003</v>
      </c>
      <c r="AE107" s="59">
        <v>57.141</v>
      </c>
      <c r="AF107" s="60">
        <v>-14.756</v>
      </c>
      <c r="AG107" s="61">
        <v>-54.122</v>
      </c>
      <c r="AH107" s="65">
        <f t="shared" si="40"/>
        <v>37.42632643936517</v>
      </c>
      <c r="AI107" s="66">
        <f t="shared" si="41"/>
        <v>40.65592644</v>
      </c>
      <c r="AJ107" s="67">
        <f t="shared" si="42"/>
        <v>39.74562201027938</v>
      </c>
      <c r="AK107" s="68">
        <f t="shared" si="43"/>
        <v>25.35733231569281</v>
      </c>
      <c r="AL107" s="66">
        <f t="shared" si="44"/>
        <v>32.678372249999995</v>
      </c>
      <c r="AM107" s="69">
        <f t="shared" si="45"/>
        <v>40.19678298780469</v>
      </c>
      <c r="AN107" s="97">
        <f t="shared" si="46"/>
        <v>32.678372249999995</v>
      </c>
      <c r="AO107" s="64">
        <f t="shared" si="47"/>
        <v>0.25813590744999904</v>
      </c>
      <c r="AP107" s="70">
        <f t="shared" si="48"/>
        <v>0.33266359290966063</v>
      </c>
      <c r="AQ107" s="202">
        <v>0</v>
      </c>
      <c r="AR107" s="203">
        <v>149</v>
      </c>
      <c r="AS107" s="204">
        <v>214</v>
      </c>
      <c r="AT107" s="71">
        <v>35216</v>
      </c>
    </row>
    <row r="108" spans="1:46" s="72" customFormat="1" ht="12">
      <c r="A108" s="57">
        <v>92</v>
      </c>
      <c r="B108" s="57">
        <f t="shared" si="38"/>
        <v>65</v>
      </c>
      <c r="C108" s="57" t="str">
        <f t="shared" si="39"/>
        <v> 65</v>
      </c>
      <c r="D108" s="58" t="s">
        <v>192</v>
      </c>
      <c r="E108" s="59">
        <v>59.92</v>
      </c>
      <c r="F108" s="60">
        <v>67.88</v>
      </c>
      <c r="G108" s="60">
        <v>73.69</v>
      </c>
      <c r="H108" s="60">
        <v>75.63</v>
      </c>
      <c r="I108" s="60">
        <v>74.22</v>
      </c>
      <c r="J108" s="60">
        <v>71.56</v>
      </c>
      <c r="K108" s="60">
        <v>68.26</v>
      </c>
      <c r="L108" s="60">
        <v>61.15</v>
      </c>
      <c r="M108" s="60">
        <v>48.96</v>
      </c>
      <c r="N108" s="60">
        <v>33.9</v>
      </c>
      <c r="O108" s="60">
        <v>22.2</v>
      </c>
      <c r="P108" s="60">
        <v>12.12</v>
      </c>
      <c r="Q108" s="60">
        <v>8.54</v>
      </c>
      <c r="R108" s="60">
        <v>8.01</v>
      </c>
      <c r="S108" s="60">
        <v>6.2</v>
      </c>
      <c r="T108" s="60">
        <v>18.3</v>
      </c>
      <c r="U108" s="60">
        <v>56.82</v>
      </c>
      <c r="V108" s="60">
        <v>78.02</v>
      </c>
      <c r="W108" s="60">
        <v>83</v>
      </c>
      <c r="X108" s="61">
        <v>84.28</v>
      </c>
      <c r="Y108" s="62">
        <v>63.046</v>
      </c>
      <c r="Z108" s="60">
        <v>-20.411</v>
      </c>
      <c r="AA108" s="60">
        <v>-42.839</v>
      </c>
      <c r="AB108" s="63">
        <v>56.232</v>
      </c>
      <c r="AC108" s="64">
        <v>-36.468</v>
      </c>
      <c r="AD108" s="93">
        <v>-53.662</v>
      </c>
      <c r="AE108" s="59">
        <v>56.791</v>
      </c>
      <c r="AF108" s="60">
        <v>-15.772</v>
      </c>
      <c r="AG108" s="61">
        <v>-54.136</v>
      </c>
      <c r="AH108" s="65">
        <f t="shared" si="40"/>
        <v>36.02384981191677</v>
      </c>
      <c r="AI108" s="66">
        <f t="shared" si="41"/>
        <v>39.74798116</v>
      </c>
      <c r="AJ108" s="67">
        <f t="shared" si="42"/>
        <v>39.13416276245813</v>
      </c>
      <c r="AK108" s="68">
        <f t="shared" si="43"/>
        <v>22.567488110944478</v>
      </c>
      <c r="AL108" s="66">
        <f t="shared" si="44"/>
        <v>31.62037824</v>
      </c>
      <c r="AM108" s="69">
        <f t="shared" si="45"/>
        <v>39.176693503695</v>
      </c>
      <c r="AN108" s="97">
        <f t="shared" si="46"/>
        <v>31.62037824</v>
      </c>
      <c r="AO108" s="64">
        <f t="shared" si="47"/>
        <v>0.24171364537122114</v>
      </c>
      <c r="AP108" s="70">
        <f t="shared" si="48"/>
        <v>0.3386764559189288</v>
      </c>
      <c r="AQ108" s="202">
        <v>0</v>
      </c>
      <c r="AR108" s="203">
        <v>150</v>
      </c>
      <c r="AS108" s="204">
        <v>211</v>
      </c>
      <c r="AT108" s="71">
        <v>35216</v>
      </c>
    </row>
    <row r="109" spans="1:46" s="72" customFormat="1" ht="12">
      <c r="A109" s="57"/>
      <c r="B109" s="57"/>
      <c r="C109" s="57">
        <v>365</v>
      </c>
      <c r="D109" s="58" t="s">
        <v>246</v>
      </c>
      <c r="E109" s="59">
        <v>39.89</v>
      </c>
      <c r="F109" s="60">
        <v>48.75</v>
      </c>
      <c r="G109" s="60">
        <v>55.88</v>
      </c>
      <c r="H109" s="60">
        <v>65.54</v>
      </c>
      <c r="I109" s="60">
        <v>66.38</v>
      </c>
      <c r="J109" s="60">
        <v>59.37</v>
      </c>
      <c r="K109" s="60">
        <v>49.43</v>
      </c>
      <c r="L109" s="60">
        <v>41.41</v>
      </c>
      <c r="M109" s="60">
        <v>32.57</v>
      </c>
      <c r="N109" s="60">
        <v>31.51</v>
      </c>
      <c r="O109" s="60">
        <v>25.61</v>
      </c>
      <c r="P109" s="60">
        <v>26.79</v>
      </c>
      <c r="Q109" s="60">
        <v>23</v>
      </c>
      <c r="R109" s="60">
        <v>18.11</v>
      </c>
      <c r="S109" s="60">
        <v>15.91</v>
      </c>
      <c r="T109" s="60">
        <v>13.85</v>
      </c>
      <c r="U109" s="60">
        <v>19.43</v>
      </c>
      <c r="V109" s="60">
        <v>38.44</v>
      </c>
      <c r="W109" s="60">
        <v>61.97</v>
      </c>
      <c r="X109" s="61">
        <v>76.41</v>
      </c>
      <c r="Y109" s="62">
        <v>62.268</v>
      </c>
      <c r="Z109" s="60">
        <v>0.713</v>
      </c>
      <c r="AA109" s="60">
        <v>-33.719</v>
      </c>
      <c r="AB109" s="63">
        <v>59.178</v>
      </c>
      <c r="AC109" s="64">
        <v>-11.755</v>
      </c>
      <c r="AD109" s="93">
        <v>-37.295</v>
      </c>
      <c r="AE109" s="59">
        <v>60.37</v>
      </c>
      <c r="AF109" s="60">
        <v>1.257</v>
      </c>
      <c r="AG109" s="61">
        <v>-38.509</v>
      </c>
      <c r="AH109" s="65">
        <f t="shared" si="40"/>
        <v>42.847717949516834</v>
      </c>
      <c r="AI109" s="66">
        <f t="shared" si="41"/>
        <v>38.77303824</v>
      </c>
      <c r="AJ109" s="67">
        <f t="shared" si="42"/>
        <v>33.22165423510125</v>
      </c>
      <c r="AK109" s="68">
        <f t="shared" si="43"/>
        <v>34.33748780162146</v>
      </c>
      <c r="AL109" s="66">
        <f t="shared" si="44"/>
        <v>35.02035684</v>
      </c>
      <c r="AM109" s="69">
        <f t="shared" si="45"/>
        <v>32.88213185154187</v>
      </c>
      <c r="AN109" s="97">
        <f t="shared" si="46"/>
        <v>35.02035684</v>
      </c>
      <c r="AO109" s="64">
        <f t="shared" si="47"/>
        <v>0.335851874965147</v>
      </c>
      <c r="AP109" s="70">
        <f t="shared" si="48"/>
        <v>0.3425309555146638</v>
      </c>
      <c r="AQ109" s="202">
        <v>72</v>
      </c>
      <c r="AR109" s="203">
        <v>153</v>
      </c>
      <c r="AS109" s="204">
        <v>209</v>
      </c>
      <c r="AT109" s="71">
        <v>34601</v>
      </c>
    </row>
    <row r="110" spans="1:46" s="72" customFormat="1" ht="12">
      <c r="A110" s="57">
        <v>93</v>
      </c>
      <c r="B110" s="57">
        <f t="shared" si="38"/>
        <v>66</v>
      </c>
      <c r="C110" s="57" t="str">
        <f t="shared" si="39"/>
        <v> 66</v>
      </c>
      <c r="D110" s="58" t="s">
        <v>136</v>
      </c>
      <c r="E110" s="59">
        <v>43.9</v>
      </c>
      <c r="F110" s="60">
        <v>58.76</v>
      </c>
      <c r="G110" s="60">
        <v>69.84</v>
      </c>
      <c r="H110" s="60">
        <v>76.03</v>
      </c>
      <c r="I110" s="60">
        <v>80.55</v>
      </c>
      <c r="J110" s="60">
        <v>82.54</v>
      </c>
      <c r="K110" s="60">
        <v>82.65</v>
      </c>
      <c r="L110" s="60">
        <v>80.82</v>
      </c>
      <c r="M110" s="60">
        <v>77.22</v>
      </c>
      <c r="N110" s="60">
        <v>70.72</v>
      </c>
      <c r="O110" s="60">
        <v>62.79</v>
      </c>
      <c r="P110" s="60">
        <v>52.81</v>
      </c>
      <c r="Q110" s="60">
        <v>46.27</v>
      </c>
      <c r="R110" s="60">
        <v>42.22</v>
      </c>
      <c r="S110" s="60">
        <v>41.45</v>
      </c>
      <c r="T110" s="60">
        <v>40.92</v>
      </c>
      <c r="U110" s="60">
        <v>29.41</v>
      </c>
      <c r="V110" s="60">
        <v>63.86</v>
      </c>
      <c r="W110" s="60">
        <v>73.24</v>
      </c>
      <c r="X110" s="61">
        <v>77.72</v>
      </c>
      <c r="Y110" s="62">
        <v>84.145</v>
      </c>
      <c r="Z110" s="60">
        <v>-16.022</v>
      </c>
      <c r="AA110" s="60">
        <v>-13.553</v>
      </c>
      <c r="AB110" s="63">
        <v>81.257</v>
      </c>
      <c r="AC110" s="64">
        <v>-19.64</v>
      </c>
      <c r="AD110" s="93">
        <v>-18.729</v>
      </c>
      <c r="AE110" s="59">
        <v>82.166</v>
      </c>
      <c r="AF110" s="60">
        <v>-11.726</v>
      </c>
      <c r="AG110" s="61">
        <v>-16.78</v>
      </c>
      <c r="AH110" s="65">
        <f t="shared" si="40"/>
        <v>69.768703750183</v>
      </c>
      <c r="AI110" s="66">
        <f t="shared" si="41"/>
        <v>70.80381025</v>
      </c>
      <c r="AJ110" s="67">
        <f t="shared" si="42"/>
        <v>35.72852301438281</v>
      </c>
      <c r="AK110" s="68">
        <f t="shared" si="43"/>
        <v>63.05329038717349</v>
      </c>
      <c r="AL110" s="66">
        <f t="shared" si="44"/>
        <v>66.02700049</v>
      </c>
      <c r="AM110" s="69">
        <f t="shared" si="45"/>
        <v>37.561714989077814</v>
      </c>
      <c r="AN110" s="97">
        <f t="shared" si="46"/>
        <v>66.02700049</v>
      </c>
      <c r="AO110" s="64">
        <f t="shared" si="47"/>
        <v>0.37837572861299296</v>
      </c>
      <c r="AP110" s="70">
        <f t="shared" si="48"/>
        <v>0.3962206296472091</v>
      </c>
      <c r="AQ110" s="202">
        <v>115</v>
      </c>
      <c r="AR110" s="203">
        <v>201</v>
      </c>
      <c r="AS110" s="204">
        <v>227</v>
      </c>
      <c r="AT110" s="71">
        <v>35216</v>
      </c>
    </row>
    <row r="111" spans="1:46" s="72" customFormat="1" ht="12">
      <c r="A111" s="57">
        <v>94</v>
      </c>
      <c r="B111" s="57">
        <f t="shared" si="38"/>
        <v>67</v>
      </c>
      <c r="C111" s="57" t="str">
        <f t="shared" si="39"/>
        <v> 67</v>
      </c>
      <c r="D111" s="58" t="s">
        <v>137</v>
      </c>
      <c r="E111" s="59">
        <v>41.73</v>
      </c>
      <c r="F111" s="60">
        <v>44.44</v>
      </c>
      <c r="G111" s="60">
        <v>49.46</v>
      </c>
      <c r="H111" s="60">
        <v>59.58</v>
      </c>
      <c r="I111" s="60">
        <v>73.13</v>
      </c>
      <c r="J111" s="60">
        <v>77.22</v>
      </c>
      <c r="K111" s="60">
        <v>71.65</v>
      </c>
      <c r="L111" s="60">
        <v>59.2</v>
      </c>
      <c r="M111" s="60">
        <v>43.47</v>
      </c>
      <c r="N111" s="60">
        <v>25.57</v>
      </c>
      <c r="O111" s="60">
        <v>16.08</v>
      </c>
      <c r="P111" s="60">
        <v>6.83</v>
      </c>
      <c r="Q111" s="60">
        <v>6.29</v>
      </c>
      <c r="R111" s="60">
        <v>5.55</v>
      </c>
      <c r="S111" s="60">
        <v>5.42</v>
      </c>
      <c r="T111" s="60">
        <v>28.08</v>
      </c>
      <c r="U111" s="60">
        <v>67.48</v>
      </c>
      <c r="V111" s="60">
        <v>83.73</v>
      </c>
      <c r="W111" s="60">
        <v>87.55</v>
      </c>
      <c r="X111" s="61">
        <v>88.43</v>
      </c>
      <c r="Y111" s="62">
        <v>59.367</v>
      </c>
      <c r="Z111" s="60">
        <v>-18.143</v>
      </c>
      <c r="AA111" s="60">
        <v>-48.592</v>
      </c>
      <c r="AB111" s="63">
        <v>51.882</v>
      </c>
      <c r="AC111" s="64">
        <v>-33.504</v>
      </c>
      <c r="AD111" s="93">
        <v>-61.224</v>
      </c>
      <c r="AE111" s="59">
        <v>51.74</v>
      </c>
      <c r="AF111" s="60">
        <v>-13.825</v>
      </c>
      <c r="AG111" s="61">
        <v>-61.579</v>
      </c>
      <c r="AH111" s="65">
        <f t="shared" si="40"/>
        <v>32.32138367053591</v>
      </c>
      <c r="AI111" s="66">
        <f t="shared" si="41"/>
        <v>35.24440688999999</v>
      </c>
      <c r="AJ111" s="67">
        <f t="shared" si="42"/>
        <v>39.23596553876999</v>
      </c>
      <c r="AK111" s="68">
        <f t="shared" si="43"/>
        <v>19.254951507542543</v>
      </c>
      <c r="AL111" s="66">
        <f t="shared" si="44"/>
        <v>26.91741924</v>
      </c>
      <c r="AM111" s="69">
        <f t="shared" si="45"/>
        <v>38.975876352945</v>
      </c>
      <c r="AN111" s="97">
        <f t="shared" si="46"/>
        <v>26.91741924</v>
      </c>
      <c r="AO111" s="64">
        <f t="shared" si="47"/>
        <v>0.22613444390486218</v>
      </c>
      <c r="AP111" s="70">
        <f t="shared" si="48"/>
        <v>0.3161241735045169</v>
      </c>
      <c r="AQ111" s="202">
        <v>0</v>
      </c>
      <c r="AR111" s="203">
        <v>144</v>
      </c>
      <c r="AS111" s="204">
        <v>211</v>
      </c>
      <c r="AT111" s="71">
        <v>35216</v>
      </c>
    </row>
    <row r="112" spans="1:46" s="72" customFormat="1" ht="12">
      <c r="A112" s="57">
        <v>95</v>
      </c>
      <c r="B112" s="57">
        <f t="shared" si="38"/>
        <v>67.5</v>
      </c>
      <c r="C112" s="57" t="str">
        <f t="shared" si="39"/>
        <v>367</v>
      </c>
      <c r="D112" s="58" t="s">
        <v>138</v>
      </c>
      <c r="E112" s="59">
        <v>43.49</v>
      </c>
      <c r="F112" s="60">
        <v>47.45</v>
      </c>
      <c r="G112" s="60">
        <v>52.98</v>
      </c>
      <c r="H112" s="60">
        <v>61.92</v>
      </c>
      <c r="I112" s="60">
        <v>73.29</v>
      </c>
      <c r="J112" s="60">
        <v>75.92</v>
      </c>
      <c r="K112" s="60">
        <v>70.01</v>
      </c>
      <c r="L112" s="60">
        <v>58.46</v>
      </c>
      <c r="M112" s="60">
        <v>43.59</v>
      </c>
      <c r="N112" s="60">
        <v>26.8</v>
      </c>
      <c r="O112" s="60">
        <v>17.8</v>
      </c>
      <c r="P112" s="60">
        <v>8.54</v>
      </c>
      <c r="Q112" s="60">
        <v>8.19</v>
      </c>
      <c r="R112" s="60">
        <v>7.56</v>
      </c>
      <c r="S112" s="60">
        <v>7.63</v>
      </c>
      <c r="T112" s="60">
        <v>31.8</v>
      </c>
      <c r="U112" s="60">
        <v>68.42</v>
      </c>
      <c r="V112" s="60">
        <v>82.85</v>
      </c>
      <c r="W112" s="60">
        <v>86.46</v>
      </c>
      <c r="X112" s="61">
        <v>87.5</v>
      </c>
      <c r="Y112" s="62">
        <v>60.272</v>
      </c>
      <c r="Z112" s="60">
        <v>-15.763</v>
      </c>
      <c r="AA112" s="60">
        <v>-46.807</v>
      </c>
      <c r="AB112" s="63">
        <v>53.405</v>
      </c>
      <c r="AC112" s="64">
        <v>-29.408</v>
      </c>
      <c r="AD112" s="93">
        <v>-58.205</v>
      </c>
      <c r="AE112" s="59">
        <v>53.229</v>
      </c>
      <c r="AF112" s="60">
        <v>-11.935</v>
      </c>
      <c r="AG112" s="61">
        <v>-58.969</v>
      </c>
      <c r="AH112" s="65">
        <f t="shared" si="40"/>
        <v>34.26386888071693</v>
      </c>
      <c r="AI112" s="66">
        <f t="shared" si="41"/>
        <v>36.32713984</v>
      </c>
      <c r="AJ112" s="67">
        <f t="shared" si="42"/>
        <v>39.031989871244996</v>
      </c>
      <c r="AK112" s="68">
        <f t="shared" si="43"/>
        <v>22.010737900160315</v>
      </c>
      <c r="AL112" s="66">
        <f t="shared" si="44"/>
        <v>28.520940250000002</v>
      </c>
      <c r="AM112" s="69">
        <f t="shared" si="45"/>
        <v>38.91653066219533</v>
      </c>
      <c r="AN112" s="97">
        <f t="shared" si="46"/>
        <v>28.520940250000002</v>
      </c>
      <c r="AO112" s="64">
        <f t="shared" si="47"/>
        <v>0.24607242774793195</v>
      </c>
      <c r="AP112" s="70">
        <f t="shared" si="48"/>
        <v>0.3188542356374201</v>
      </c>
      <c r="AQ112" s="202">
        <v>0</v>
      </c>
      <c r="AR112" s="203">
        <v>141</v>
      </c>
      <c r="AS112" s="204">
        <v>208</v>
      </c>
      <c r="AT112" s="71">
        <v>35216</v>
      </c>
    </row>
    <row r="113" spans="1:46" s="72" customFormat="1" ht="12">
      <c r="A113" s="57">
        <v>96</v>
      </c>
      <c r="B113" s="57">
        <f t="shared" si="38"/>
        <v>68</v>
      </c>
      <c r="C113" s="57" t="str">
        <f t="shared" si="39"/>
        <v> 68</v>
      </c>
      <c r="D113" s="58" t="s">
        <v>139</v>
      </c>
      <c r="E113" s="59">
        <v>27.29</v>
      </c>
      <c r="F113" s="60">
        <v>28.41</v>
      </c>
      <c r="G113" s="60">
        <v>33.08</v>
      </c>
      <c r="H113" s="60">
        <v>45.54</v>
      </c>
      <c r="I113" s="60">
        <v>65.17</v>
      </c>
      <c r="J113" s="60">
        <v>71.3</v>
      </c>
      <c r="K113" s="60">
        <v>61.93</v>
      </c>
      <c r="L113" s="60">
        <v>43.95</v>
      </c>
      <c r="M113" s="60">
        <v>25.2</v>
      </c>
      <c r="N113" s="60">
        <v>9.75</v>
      </c>
      <c r="O113" s="60">
        <v>4.24</v>
      </c>
      <c r="P113" s="60">
        <v>0.99</v>
      </c>
      <c r="Q113" s="60">
        <v>0.79</v>
      </c>
      <c r="R113" s="60">
        <v>0.66</v>
      </c>
      <c r="S113" s="60">
        <v>0.72</v>
      </c>
      <c r="T113" s="60">
        <v>12.76</v>
      </c>
      <c r="U113" s="60">
        <v>54.65</v>
      </c>
      <c r="V113" s="60">
        <v>79.22</v>
      </c>
      <c r="W113" s="60">
        <v>85.6</v>
      </c>
      <c r="X113" s="61">
        <v>87.1</v>
      </c>
      <c r="Y113" s="62">
        <v>47.067</v>
      </c>
      <c r="Z113" s="60">
        <v>-6.504</v>
      </c>
      <c r="AA113" s="60">
        <v>-62.01</v>
      </c>
      <c r="AB113" s="63">
        <v>37.749</v>
      </c>
      <c r="AC113" s="64">
        <v>-30.58</v>
      </c>
      <c r="AD113" s="93">
        <v>-77.631</v>
      </c>
      <c r="AE113" s="59">
        <v>37.406</v>
      </c>
      <c r="AF113" s="60">
        <v>-2.097</v>
      </c>
      <c r="AG113" s="61">
        <v>-78.416</v>
      </c>
      <c r="AH113" s="65">
        <f t="shared" si="40"/>
        <v>22.51524750453581</v>
      </c>
      <c r="AI113" s="66">
        <f t="shared" si="41"/>
        <v>22.15302489</v>
      </c>
      <c r="AJ113" s="67">
        <f t="shared" si="42"/>
        <v>34.895480301129375</v>
      </c>
      <c r="AK113" s="68">
        <f t="shared" si="43"/>
        <v>8.804852304952764</v>
      </c>
      <c r="AL113" s="66">
        <f t="shared" si="44"/>
        <v>14.249870010000002</v>
      </c>
      <c r="AM113" s="69">
        <f t="shared" si="45"/>
        <v>32.195779987890944</v>
      </c>
      <c r="AN113" s="97">
        <f t="shared" si="46"/>
        <v>14.249870010000002</v>
      </c>
      <c r="AO113" s="64">
        <f t="shared" si="47"/>
        <v>0.15936239378767753</v>
      </c>
      <c r="AP113" s="70">
        <f t="shared" si="48"/>
        <v>0.25791385446402665</v>
      </c>
      <c r="AQ113" s="202">
        <v>0</v>
      </c>
      <c r="AR113" s="203">
        <v>121</v>
      </c>
      <c r="AS113" s="204">
        <v>193</v>
      </c>
      <c r="AT113" s="71">
        <v>35216</v>
      </c>
    </row>
    <row r="114" spans="1:46" s="72" customFormat="1" ht="12">
      <c r="A114" s="57">
        <v>97</v>
      </c>
      <c r="B114" s="57">
        <f t="shared" si="38"/>
        <v>69</v>
      </c>
      <c r="C114" s="57" t="str">
        <f t="shared" si="39"/>
        <v> 69</v>
      </c>
      <c r="D114" s="58" t="s">
        <v>140</v>
      </c>
      <c r="E114" s="59">
        <v>8.87</v>
      </c>
      <c r="F114" s="60">
        <v>14.5</v>
      </c>
      <c r="G114" s="60">
        <v>28.1</v>
      </c>
      <c r="H114" s="60">
        <v>42.17</v>
      </c>
      <c r="I114" s="60">
        <v>57.18</v>
      </c>
      <c r="J114" s="60">
        <v>63.97</v>
      </c>
      <c r="K114" s="60">
        <v>62.1</v>
      </c>
      <c r="L114" s="60">
        <v>53.03</v>
      </c>
      <c r="M114" s="60">
        <v>37.15</v>
      </c>
      <c r="N114" s="60">
        <v>18.4</v>
      </c>
      <c r="O114" s="60">
        <v>8.45</v>
      </c>
      <c r="P114" s="60">
        <v>2.49</v>
      </c>
      <c r="Q114" s="60">
        <v>1.59</v>
      </c>
      <c r="R114" s="60">
        <v>1.14</v>
      </c>
      <c r="S114" s="60">
        <v>1.09</v>
      </c>
      <c r="T114" s="60">
        <v>5.31</v>
      </c>
      <c r="U114" s="60">
        <v>10</v>
      </c>
      <c r="V114" s="60">
        <v>21.49</v>
      </c>
      <c r="W114" s="60">
        <v>22.51</v>
      </c>
      <c r="X114" s="61">
        <v>34.72</v>
      </c>
      <c r="Y114" s="62">
        <v>52.506</v>
      </c>
      <c r="Z114" s="60">
        <v>-28.314</v>
      </c>
      <c r="AA114" s="60">
        <v>-47.946</v>
      </c>
      <c r="AB114" s="63">
        <v>43.414</v>
      </c>
      <c r="AC114" s="64">
        <v>-51.756</v>
      </c>
      <c r="AD114" s="93">
        <v>-64.059</v>
      </c>
      <c r="AE114" s="59">
        <v>43.717</v>
      </c>
      <c r="AF114" s="60">
        <v>-20.432</v>
      </c>
      <c r="AG114" s="61">
        <v>-62.371</v>
      </c>
      <c r="AH114" s="65">
        <f t="shared" si="40"/>
        <v>21.462436226439834</v>
      </c>
      <c r="AI114" s="66">
        <f t="shared" si="41"/>
        <v>27.56880036</v>
      </c>
      <c r="AJ114" s="67">
        <f t="shared" si="42"/>
        <v>33.10681338001125</v>
      </c>
      <c r="AK114" s="68">
        <f t="shared" si="43"/>
        <v>7.375387240535818</v>
      </c>
      <c r="AL114" s="66">
        <f t="shared" si="44"/>
        <v>18.847753960000002</v>
      </c>
      <c r="AM114" s="69">
        <f t="shared" si="45"/>
        <v>32.44688473442063</v>
      </c>
      <c r="AN114" s="97">
        <f t="shared" si="46"/>
        <v>18.847753960000002</v>
      </c>
      <c r="AO114" s="64">
        <f t="shared" si="47"/>
        <v>0.1257096297982281</v>
      </c>
      <c r="AP114" s="70">
        <f t="shared" si="48"/>
        <v>0.32125013854425855</v>
      </c>
      <c r="AQ114" s="202">
        <v>0</v>
      </c>
      <c r="AR114" s="203">
        <v>130</v>
      </c>
      <c r="AS114" s="204">
        <v>184</v>
      </c>
      <c r="AT114" s="71">
        <v>35216</v>
      </c>
    </row>
    <row r="115" spans="1:46" s="72" customFormat="1" ht="12">
      <c r="A115" s="57">
        <v>98</v>
      </c>
      <c r="B115" s="57">
        <f t="shared" si="38"/>
        <v>70</v>
      </c>
      <c r="C115" s="57" t="str">
        <f t="shared" si="39"/>
        <v> 70</v>
      </c>
      <c r="D115" s="58" t="s">
        <v>141</v>
      </c>
      <c r="E115" s="59">
        <v>52.9</v>
      </c>
      <c r="F115" s="60">
        <v>50.69</v>
      </c>
      <c r="G115" s="60">
        <v>48.51</v>
      </c>
      <c r="H115" s="60">
        <v>51.49</v>
      </c>
      <c r="I115" s="60">
        <v>61.35</v>
      </c>
      <c r="J115" s="60">
        <v>71.7</v>
      </c>
      <c r="K115" s="60">
        <v>74.53</v>
      </c>
      <c r="L115" s="60">
        <v>69.99</v>
      </c>
      <c r="M115" s="60">
        <v>59.83</v>
      </c>
      <c r="N115" s="60">
        <v>45.63</v>
      </c>
      <c r="O115" s="60">
        <v>33.98</v>
      </c>
      <c r="P115" s="60">
        <v>22.18</v>
      </c>
      <c r="Q115" s="60">
        <v>17.88</v>
      </c>
      <c r="R115" s="60">
        <v>16.08</v>
      </c>
      <c r="S115" s="60">
        <v>15.28</v>
      </c>
      <c r="T115" s="60">
        <v>26.7</v>
      </c>
      <c r="U115" s="60">
        <v>47.62</v>
      </c>
      <c r="V115" s="60">
        <v>68.6</v>
      </c>
      <c r="W115" s="60">
        <v>81.89</v>
      </c>
      <c r="X115" s="61">
        <v>86.98</v>
      </c>
      <c r="Y115" s="62">
        <v>70.309</v>
      </c>
      <c r="Z115" s="60">
        <v>-28.306</v>
      </c>
      <c r="AA115" s="60">
        <v>-24.813</v>
      </c>
      <c r="AB115" s="63">
        <v>64.952</v>
      </c>
      <c r="AC115" s="64">
        <v>-33.55</v>
      </c>
      <c r="AD115" s="93">
        <v>-35.088</v>
      </c>
      <c r="AE115" s="59">
        <v>65.497</v>
      </c>
      <c r="AF115" s="60">
        <v>-21.399</v>
      </c>
      <c r="AG115" s="61">
        <v>-31.669</v>
      </c>
      <c r="AH115" s="65">
        <f t="shared" si="40"/>
        <v>42.49049783606166</v>
      </c>
      <c r="AI115" s="66">
        <f t="shared" si="41"/>
        <v>49.43355481</v>
      </c>
      <c r="AJ115" s="67">
        <f t="shared" si="42"/>
        <v>33.72459750171281</v>
      </c>
      <c r="AK115" s="68">
        <f t="shared" si="43"/>
        <v>33.411615506430266</v>
      </c>
      <c r="AL115" s="66">
        <f t="shared" si="44"/>
        <v>42.18762304</v>
      </c>
      <c r="AM115" s="69">
        <f t="shared" si="45"/>
        <v>36.09658588572</v>
      </c>
      <c r="AN115" s="97">
        <f t="shared" si="46"/>
        <v>42.18762304</v>
      </c>
      <c r="AO115" s="64">
        <f t="shared" si="47"/>
        <v>0.2991303898448432</v>
      </c>
      <c r="AP115" s="70">
        <f t="shared" si="48"/>
        <v>0.3777009861781083</v>
      </c>
      <c r="AQ115" s="202">
        <v>0</v>
      </c>
      <c r="AR115" s="203">
        <v>161</v>
      </c>
      <c r="AS115" s="204">
        <v>203</v>
      </c>
      <c r="AT115" s="71">
        <v>35216</v>
      </c>
    </row>
    <row r="116" spans="1:46" s="72" customFormat="1" ht="12">
      <c r="A116" s="57">
        <v>99</v>
      </c>
      <c r="B116" s="57">
        <f t="shared" si="38"/>
        <v>70.50000000000001</v>
      </c>
      <c r="C116" s="57" t="str">
        <f t="shared" si="39"/>
        <v>370</v>
      </c>
      <c r="D116" s="58" t="s">
        <v>142</v>
      </c>
      <c r="E116" s="59">
        <v>3.15</v>
      </c>
      <c r="F116" s="60">
        <v>7.04</v>
      </c>
      <c r="G116" s="60">
        <v>21.01</v>
      </c>
      <c r="H116" s="60">
        <v>31.22</v>
      </c>
      <c r="I116" s="60">
        <v>43.05</v>
      </c>
      <c r="J116" s="60">
        <v>54.81</v>
      </c>
      <c r="K116" s="60">
        <v>62.91</v>
      </c>
      <c r="L116" s="60">
        <v>66.71</v>
      </c>
      <c r="M116" s="60">
        <v>61.16</v>
      </c>
      <c r="N116" s="60">
        <v>43.43</v>
      </c>
      <c r="O116" s="60">
        <v>21.19</v>
      </c>
      <c r="P116" s="60">
        <v>8.65</v>
      </c>
      <c r="Q116" s="60">
        <v>3.8</v>
      </c>
      <c r="R116" s="60">
        <v>1.73</v>
      </c>
      <c r="S116" s="60">
        <v>1.47</v>
      </c>
      <c r="T116" s="60">
        <v>1.79</v>
      </c>
      <c r="U116" s="60">
        <v>1.33</v>
      </c>
      <c r="V116" s="60">
        <v>1.43</v>
      </c>
      <c r="W116" s="60">
        <v>2.2</v>
      </c>
      <c r="X116" s="61">
        <v>10.92</v>
      </c>
      <c r="Y116" s="62">
        <v>63.608</v>
      </c>
      <c r="Z116" s="60">
        <v>-57.323</v>
      </c>
      <c r="AA116" s="60">
        <v>-20.418</v>
      </c>
      <c r="AB116" s="63">
        <v>55.589</v>
      </c>
      <c r="AC116" s="64">
        <v>-70.036</v>
      </c>
      <c r="AD116" s="93">
        <v>-36.676</v>
      </c>
      <c r="AE116" s="59">
        <v>56.513</v>
      </c>
      <c r="AF116" s="60">
        <v>-44.846</v>
      </c>
      <c r="AG116" s="61">
        <v>-30.4</v>
      </c>
      <c r="AH116" s="65">
        <f t="shared" si="40"/>
        <v>22.813738450195796</v>
      </c>
      <c r="AI116" s="66">
        <f t="shared" si="41"/>
        <v>40.459776639999994</v>
      </c>
      <c r="AJ116" s="67">
        <f t="shared" si="42"/>
        <v>26.407017397394995</v>
      </c>
      <c r="AK116" s="68">
        <f t="shared" si="43"/>
        <v>10.850767370550336</v>
      </c>
      <c r="AL116" s="66">
        <f t="shared" si="44"/>
        <v>30.90136921</v>
      </c>
      <c r="AM116" s="69">
        <f t="shared" si="45"/>
        <v>29.860099756811245</v>
      </c>
      <c r="AN116" s="97">
        <f t="shared" si="46"/>
        <v>30.90136921</v>
      </c>
      <c r="AO116" s="64">
        <f t="shared" si="47"/>
        <v>0.15152113557008506</v>
      </c>
      <c r="AP116" s="70">
        <f t="shared" si="48"/>
        <v>0.43150962447849317</v>
      </c>
      <c r="AQ116" s="202">
        <v>0</v>
      </c>
      <c r="AR116" s="203">
        <v>153</v>
      </c>
      <c r="AS116" s="204">
        <v>175</v>
      </c>
      <c r="AT116" s="71">
        <v>35216</v>
      </c>
    </row>
    <row r="117" spans="1:46" s="72" customFormat="1" ht="12">
      <c r="A117" s="57">
        <v>100</v>
      </c>
      <c r="B117" s="57">
        <f t="shared" si="38"/>
        <v>71</v>
      </c>
      <c r="C117" s="57" t="str">
        <f t="shared" si="39"/>
        <v> 71</v>
      </c>
      <c r="D117" s="58" t="s">
        <v>143</v>
      </c>
      <c r="E117" s="59">
        <v>38.97</v>
      </c>
      <c r="F117" s="60">
        <v>36.38</v>
      </c>
      <c r="G117" s="60">
        <v>34.07</v>
      </c>
      <c r="H117" s="60">
        <v>37.37</v>
      </c>
      <c r="I117" s="60">
        <v>49.25</v>
      </c>
      <c r="J117" s="60">
        <v>62.88</v>
      </c>
      <c r="K117" s="60">
        <v>66.77</v>
      </c>
      <c r="L117" s="60">
        <v>60.26</v>
      </c>
      <c r="M117" s="60">
        <v>47.02</v>
      </c>
      <c r="N117" s="60">
        <v>30.7</v>
      </c>
      <c r="O117" s="60">
        <v>19.31</v>
      </c>
      <c r="P117" s="60">
        <v>9.86</v>
      </c>
      <c r="Q117" s="60">
        <v>6.97</v>
      </c>
      <c r="R117" s="60">
        <v>5.9</v>
      </c>
      <c r="S117" s="60">
        <v>5.46</v>
      </c>
      <c r="T117" s="60">
        <v>13.45</v>
      </c>
      <c r="U117" s="60">
        <v>33.31</v>
      </c>
      <c r="V117" s="60">
        <v>58.6</v>
      </c>
      <c r="W117" s="60">
        <v>76.93</v>
      </c>
      <c r="X117" s="61">
        <v>84.47</v>
      </c>
      <c r="Y117" s="62">
        <v>60.615</v>
      </c>
      <c r="Z117" s="60">
        <v>-34.906</v>
      </c>
      <c r="AA117" s="60">
        <v>-31.575</v>
      </c>
      <c r="AB117" s="63">
        <v>53.617</v>
      </c>
      <c r="AC117" s="64">
        <v>-44.109</v>
      </c>
      <c r="AD117" s="93">
        <v>-45.123</v>
      </c>
      <c r="AE117" s="59">
        <v>54.002</v>
      </c>
      <c r="AF117" s="60">
        <v>-26.839</v>
      </c>
      <c r="AG117" s="61">
        <v>-40.826</v>
      </c>
      <c r="AH117" s="65">
        <f t="shared" si="40"/>
        <v>27.805913037091845</v>
      </c>
      <c r="AI117" s="66">
        <f t="shared" si="41"/>
        <v>36.74178225</v>
      </c>
      <c r="AJ117" s="67">
        <f t="shared" si="42"/>
        <v>30.78040336038281</v>
      </c>
      <c r="AK117" s="68">
        <f t="shared" si="43"/>
        <v>17.54851693705643</v>
      </c>
      <c r="AL117" s="66">
        <f t="shared" si="44"/>
        <v>28.747826889999995</v>
      </c>
      <c r="AM117" s="69">
        <f t="shared" si="45"/>
        <v>32.617832700293434</v>
      </c>
      <c r="AN117" s="97">
        <f t="shared" si="46"/>
        <v>28.747826889999995</v>
      </c>
      <c r="AO117" s="64">
        <f t="shared" si="47"/>
        <v>0.22237470767973497</v>
      </c>
      <c r="AP117" s="70">
        <f t="shared" si="48"/>
        <v>0.3642923002565534</v>
      </c>
      <c r="AQ117" s="202">
        <v>0</v>
      </c>
      <c r="AR117" s="203">
        <v>143</v>
      </c>
      <c r="AS117" s="204">
        <v>185</v>
      </c>
      <c r="AT117" s="71">
        <v>35216</v>
      </c>
    </row>
    <row r="118" spans="1:46" s="72" customFormat="1" ht="12">
      <c r="A118" s="57">
        <v>101</v>
      </c>
      <c r="B118" s="57">
        <f t="shared" si="38"/>
        <v>71.5</v>
      </c>
      <c r="C118" s="57" t="str">
        <f t="shared" si="39"/>
        <v>371</v>
      </c>
      <c r="D118" s="58" t="s">
        <v>144</v>
      </c>
      <c r="E118" s="59">
        <v>48.52</v>
      </c>
      <c r="F118" s="60">
        <v>55.7</v>
      </c>
      <c r="G118" s="60">
        <v>62.78</v>
      </c>
      <c r="H118" s="60">
        <v>68.98</v>
      </c>
      <c r="I118" s="60">
        <v>74.99</v>
      </c>
      <c r="J118" s="60">
        <v>74.65</v>
      </c>
      <c r="K118" s="60">
        <v>68.54</v>
      </c>
      <c r="L118" s="60">
        <v>59</v>
      </c>
      <c r="M118" s="60">
        <v>48.29</v>
      </c>
      <c r="N118" s="60">
        <v>36.9</v>
      </c>
      <c r="O118" s="60">
        <v>30.91</v>
      </c>
      <c r="P118" s="60">
        <v>22.79</v>
      </c>
      <c r="Q118" s="60">
        <v>24.15</v>
      </c>
      <c r="R118" s="60">
        <v>23.46</v>
      </c>
      <c r="S118" s="60">
        <v>23.03</v>
      </c>
      <c r="T118" s="60">
        <v>49.13</v>
      </c>
      <c r="U118" s="60">
        <v>75.48</v>
      </c>
      <c r="V118" s="60">
        <v>84.06</v>
      </c>
      <c r="W118" s="60">
        <v>86.44</v>
      </c>
      <c r="X118" s="61">
        <v>87.29</v>
      </c>
      <c r="Y118" s="62">
        <v>68.173</v>
      </c>
      <c r="Z118" s="60">
        <v>-6.119</v>
      </c>
      <c r="AA118" s="60">
        <v>-34.119</v>
      </c>
      <c r="AB118" s="63">
        <v>64.355</v>
      </c>
      <c r="AC118" s="64">
        <v>-12.895</v>
      </c>
      <c r="AD118" s="93">
        <v>-39.971</v>
      </c>
      <c r="AE118" s="59">
        <v>64.131</v>
      </c>
      <c r="AF118" s="60">
        <v>-4.412</v>
      </c>
      <c r="AG118" s="61">
        <v>-41.453</v>
      </c>
      <c r="AH118" s="65">
        <f t="shared" si="40"/>
        <v>48.57028159758659</v>
      </c>
      <c r="AI118" s="66">
        <f t="shared" si="41"/>
        <v>46.475579290000006</v>
      </c>
      <c r="AJ118" s="67">
        <f t="shared" si="42"/>
        <v>38.05569020005594</v>
      </c>
      <c r="AK118" s="68">
        <f t="shared" si="43"/>
        <v>40.565476567437315</v>
      </c>
      <c r="AL118" s="66">
        <f t="shared" si="44"/>
        <v>41.41566025</v>
      </c>
      <c r="AM118" s="69">
        <f t="shared" si="45"/>
        <v>38.53745034719531</v>
      </c>
      <c r="AN118" s="97">
        <f t="shared" si="46"/>
        <v>41.41566025</v>
      </c>
      <c r="AO118" s="64">
        <f t="shared" si="47"/>
        <v>0.33659103978727734</v>
      </c>
      <c r="AP118" s="70">
        <f t="shared" si="48"/>
        <v>0.34364541789246794</v>
      </c>
      <c r="AQ118" s="202">
        <v>37</v>
      </c>
      <c r="AR118" s="203">
        <v>142</v>
      </c>
      <c r="AS118" s="204">
        <v>210</v>
      </c>
      <c r="AT118" s="71">
        <v>35216</v>
      </c>
    </row>
    <row r="119" spans="1:46" s="72" customFormat="1" ht="12">
      <c r="A119" s="57">
        <v>102</v>
      </c>
      <c r="B119" s="57">
        <f t="shared" si="38"/>
        <v>72</v>
      </c>
      <c r="C119" s="57" t="str">
        <f t="shared" si="39"/>
        <v> 72</v>
      </c>
      <c r="D119" s="58" t="s">
        <v>145</v>
      </c>
      <c r="E119" s="59">
        <v>18.13</v>
      </c>
      <c r="F119" s="60">
        <v>28.19</v>
      </c>
      <c r="G119" s="60">
        <v>47.08</v>
      </c>
      <c r="H119" s="60">
        <v>61.16</v>
      </c>
      <c r="I119" s="60">
        <v>72.23</v>
      </c>
      <c r="J119" s="60">
        <v>77.52</v>
      </c>
      <c r="K119" s="60">
        <v>77.05</v>
      </c>
      <c r="L119" s="60">
        <v>71.94</v>
      </c>
      <c r="M119" s="60">
        <v>61.93</v>
      </c>
      <c r="N119" s="60">
        <v>45.88</v>
      </c>
      <c r="O119" s="60">
        <v>30.89</v>
      </c>
      <c r="P119" s="60">
        <v>17.74</v>
      </c>
      <c r="Q119" s="60">
        <v>13.13</v>
      </c>
      <c r="R119" s="60">
        <v>10.5</v>
      </c>
      <c r="S119" s="60">
        <v>10.1</v>
      </c>
      <c r="T119" s="60">
        <v>16.11</v>
      </c>
      <c r="U119" s="60">
        <v>15.66</v>
      </c>
      <c r="V119" s="60">
        <v>29.41</v>
      </c>
      <c r="W119" s="60">
        <v>30.71</v>
      </c>
      <c r="X119" s="61">
        <v>43.05</v>
      </c>
      <c r="Y119" s="62">
        <v>69.353</v>
      </c>
      <c r="Z119" s="60">
        <v>-31.498</v>
      </c>
      <c r="AA119" s="60">
        <v>-32.645</v>
      </c>
      <c r="AB119" s="63">
        <v>62.665</v>
      </c>
      <c r="AC119" s="64">
        <v>-43.637</v>
      </c>
      <c r="AD119" s="93">
        <v>-44.625</v>
      </c>
      <c r="AE119" s="59">
        <v>63.654</v>
      </c>
      <c r="AF119" s="60">
        <v>-23.719</v>
      </c>
      <c r="AG119" s="61">
        <v>-41.958</v>
      </c>
      <c r="AH119" s="65">
        <f t="shared" si="40"/>
        <v>39.87173143805628</v>
      </c>
      <c r="AI119" s="66">
        <f t="shared" si="41"/>
        <v>48.09838608999999</v>
      </c>
      <c r="AJ119" s="67">
        <f t="shared" si="42"/>
        <v>38.05892931534655</v>
      </c>
      <c r="AK119" s="68">
        <f t="shared" si="43"/>
        <v>26.912562417566463</v>
      </c>
      <c r="AL119" s="66">
        <f t="shared" si="44"/>
        <v>39.26902225</v>
      </c>
      <c r="AM119" s="69">
        <f t="shared" si="45"/>
        <v>39.84892151632031</v>
      </c>
      <c r="AN119" s="97">
        <f t="shared" si="46"/>
        <v>39.26902225</v>
      </c>
      <c r="AO119" s="64">
        <f t="shared" si="47"/>
        <v>0.2538190506314522</v>
      </c>
      <c r="AP119" s="70">
        <f t="shared" si="48"/>
        <v>0.3703558877847518</v>
      </c>
      <c r="AQ119" s="202">
        <v>0</v>
      </c>
      <c r="AR119" s="203">
        <v>169</v>
      </c>
      <c r="AS119" s="204">
        <v>217</v>
      </c>
      <c r="AT119" s="71">
        <v>35216</v>
      </c>
    </row>
    <row r="120" spans="1:46" s="72" customFormat="1" ht="12">
      <c r="A120" s="57">
        <v>103</v>
      </c>
      <c r="B120" s="57">
        <f t="shared" si="38"/>
        <v>72.50000000000001</v>
      </c>
      <c r="C120" s="57" t="str">
        <f t="shared" si="39"/>
        <v>372</v>
      </c>
      <c r="D120" s="58" t="s">
        <v>146</v>
      </c>
      <c r="E120" s="59">
        <v>38.78</v>
      </c>
      <c r="F120" s="60">
        <v>51.05</v>
      </c>
      <c r="G120" s="60">
        <v>66.61</v>
      </c>
      <c r="H120" s="60">
        <v>74.22</v>
      </c>
      <c r="I120" s="60">
        <v>77.24</v>
      </c>
      <c r="J120" s="60">
        <v>77.32</v>
      </c>
      <c r="K120" s="60">
        <v>74.71</v>
      </c>
      <c r="L120" s="60">
        <v>69.81</v>
      </c>
      <c r="M120" s="60">
        <v>64.34</v>
      </c>
      <c r="N120" s="60">
        <v>56.76</v>
      </c>
      <c r="O120" s="60">
        <v>52.17</v>
      </c>
      <c r="P120" s="60">
        <v>45.86</v>
      </c>
      <c r="Q120" s="60">
        <v>45.59</v>
      </c>
      <c r="R120" s="60">
        <v>47.12</v>
      </c>
      <c r="S120" s="60">
        <v>48.28</v>
      </c>
      <c r="T120" s="60">
        <v>45.82</v>
      </c>
      <c r="U120" s="60">
        <v>36.03</v>
      </c>
      <c r="V120" s="60">
        <v>51.54</v>
      </c>
      <c r="W120" s="60">
        <v>53.53</v>
      </c>
      <c r="X120" s="61">
        <v>63.13</v>
      </c>
      <c r="Y120" s="62">
        <v>79.761</v>
      </c>
      <c r="Z120" s="60">
        <v>-5.84</v>
      </c>
      <c r="AA120" s="60">
        <v>-17.336</v>
      </c>
      <c r="AB120" s="63">
        <v>77.68</v>
      </c>
      <c r="AC120" s="64">
        <v>-8.993</v>
      </c>
      <c r="AD120" s="93">
        <v>-20.629</v>
      </c>
      <c r="AE120" s="59">
        <v>77.831</v>
      </c>
      <c r="AF120" s="60">
        <v>-3.754</v>
      </c>
      <c r="AG120" s="61">
        <v>-20.827</v>
      </c>
      <c r="AH120" s="65">
        <f t="shared" si="40"/>
        <v>67.10945732767519</v>
      </c>
      <c r="AI120" s="66">
        <f t="shared" si="41"/>
        <v>63.61817120999999</v>
      </c>
      <c r="AJ120" s="67">
        <f t="shared" si="42"/>
        <v>35.41737693359249</v>
      </c>
      <c r="AK120" s="68">
        <f t="shared" si="43"/>
        <v>62.130626787364164</v>
      </c>
      <c r="AL120" s="66">
        <f t="shared" si="44"/>
        <v>60.34182400000002</v>
      </c>
      <c r="AM120" s="69">
        <f t="shared" si="45"/>
        <v>36.28679931637501</v>
      </c>
      <c r="AN120" s="97">
        <f t="shared" si="46"/>
        <v>60.34182400000002</v>
      </c>
      <c r="AO120" s="64">
        <f t="shared" si="47"/>
        <v>0.391351223609117</v>
      </c>
      <c r="AP120" s="70">
        <f t="shared" si="48"/>
        <v>0.38008383108745114</v>
      </c>
      <c r="AQ120" s="202">
        <v>131</v>
      </c>
      <c r="AR120" s="203">
        <v>183</v>
      </c>
      <c r="AS120" s="204">
        <v>221</v>
      </c>
      <c r="AT120" s="71">
        <v>35216</v>
      </c>
    </row>
    <row r="121" spans="1:46" s="72" customFormat="1" ht="12">
      <c r="A121" s="57">
        <v>104</v>
      </c>
      <c r="B121" s="57">
        <f t="shared" si="38"/>
        <v>73</v>
      </c>
      <c r="C121" s="57" t="str">
        <f t="shared" si="39"/>
        <v> 73</v>
      </c>
      <c r="D121" s="58" t="s">
        <v>147</v>
      </c>
      <c r="E121" s="59">
        <v>37.87</v>
      </c>
      <c r="F121" s="60">
        <v>32.96</v>
      </c>
      <c r="G121" s="60">
        <v>27.29</v>
      </c>
      <c r="H121" s="60">
        <v>27.85</v>
      </c>
      <c r="I121" s="60">
        <v>38.45</v>
      </c>
      <c r="J121" s="60">
        <v>56</v>
      </c>
      <c r="K121" s="60">
        <v>65.39</v>
      </c>
      <c r="L121" s="60">
        <v>63.11</v>
      </c>
      <c r="M121" s="60">
        <v>51.54</v>
      </c>
      <c r="N121" s="60">
        <v>36.34</v>
      </c>
      <c r="O121" s="60">
        <v>22.97</v>
      </c>
      <c r="P121" s="60">
        <v>13.4</v>
      </c>
      <c r="Q121" s="60">
        <v>7.95</v>
      </c>
      <c r="R121" s="60">
        <v>6.52</v>
      </c>
      <c r="S121" s="60">
        <v>6.01</v>
      </c>
      <c r="T121" s="60">
        <v>8.44</v>
      </c>
      <c r="U121" s="60">
        <v>20.76</v>
      </c>
      <c r="V121" s="60">
        <v>46.61</v>
      </c>
      <c r="W121" s="60">
        <v>71.5</v>
      </c>
      <c r="X121" s="61">
        <v>83.18</v>
      </c>
      <c r="Y121" s="62">
        <v>62.902</v>
      </c>
      <c r="Z121" s="60">
        <v>-44.158</v>
      </c>
      <c r="AA121" s="60">
        <v>-20.136</v>
      </c>
      <c r="AB121" s="63">
        <v>56.292</v>
      </c>
      <c r="AC121" s="64">
        <v>-49.21</v>
      </c>
      <c r="AD121" s="93">
        <v>-34.177</v>
      </c>
      <c r="AE121" s="59">
        <v>56.991</v>
      </c>
      <c r="AF121" s="60">
        <v>-33.613</v>
      </c>
      <c r="AG121" s="61">
        <v>-26.965</v>
      </c>
      <c r="AH121" s="65">
        <f t="shared" si="40"/>
        <v>26.98372928591775</v>
      </c>
      <c r="AI121" s="66">
        <f t="shared" si="41"/>
        <v>39.56661604000001</v>
      </c>
      <c r="AJ121" s="67">
        <f t="shared" si="42"/>
        <v>25.791827989095005</v>
      </c>
      <c r="AK121" s="68">
        <f t="shared" si="43"/>
        <v>18.374988338801415</v>
      </c>
      <c r="AL121" s="66">
        <f t="shared" si="44"/>
        <v>31.68789264</v>
      </c>
      <c r="AM121" s="69">
        <f t="shared" si="45"/>
        <v>29.076074314301252</v>
      </c>
      <c r="AN121" s="97">
        <f t="shared" si="46"/>
        <v>31.68789264</v>
      </c>
      <c r="AO121" s="64">
        <f t="shared" si="47"/>
        <v>0.23218639001168218</v>
      </c>
      <c r="AP121" s="70">
        <f t="shared" si="48"/>
        <v>0.40040827583128014</v>
      </c>
      <c r="AQ121" s="202">
        <v>0</v>
      </c>
      <c r="AR121" s="203">
        <v>143</v>
      </c>
      <c r="AS121" s="204">
        <v>170</v>
      </c>
      <c r="AT121" s="71">
        <v>35216</v>
      </c>
    </row>
    <row r="122" spans="1:46" s="72" customFormat="1" ht="12">
      <c r="A122" s="57">
        <v>105</v>
      </c>
      <c r="B122" s="57">
        <f t="shared" si="38"/>
        <v>73.5</v>
      </c>
      <c r="C122" s="57" t="str">
        <f t="shared" si="39"/>
        <v>373</v>
      </c>
      <c r="D122" s="58" t="s">
        <v>148</v>
      </c>
      <c r="E122" s="59">
        <v>71.66</v>
      </c>
      <c r="F122" s="60">
        <v>76.07</v>
      </c>
      <c r="G122" s="60">
        <v>79.19</v>
      </c>
      <c r="H122" s="60">
        <v>81.58</v>
      </c>
      <c r="I122" s="60">
        <v>83.53</v>
      </c>
      <c r="J122" s="60">
        <v>83.83</v>
      </c>
      <c r="K122" s="60">
        <v>82.94</v>
      </c>
      <c r="L122" s="60">
        <v>80.73</v>
      </c>
      <c r="M122" s="60">
        <v>77.98</v>
      </c>
      <c r="N122" s="60">
        <v>74.34</v>
      </c>
      <c r="O122" s="60">
        <v>71.61</v>
      </c>
      <c r="P122" s="60">
        <v>67.24</v>
      </c>
      <c r="Q122" s="60">
        <v>67.89</v>
      </c>
      <c r="R122" s="60">
        <v>67.42</v>
      </c>
      <c r="S122" s="60">
        <v>67.03</v>
      </c>
      <c r="T122" s="60">
        <v>77.67</v>
      </c>
      <c r="U122" s="60">
        <v>84.98</v>
      </c>
      <c r="V122" s="60">
        <v>86.96</v>
      </c>
      <c r="W122" s="60">
        <v>87.53</v>
      </c>
      <c r="X122" s="61">
        <v>87.96</v>
      </c>
      <c r="Y122" s="62">
        <v>88.697</v>
      </c>
      <c r="Z122" s="60">
        <v>-2.98</v>
      </c>
      <c r="AA122" s="60">
        <v>-7.471</v>
      </c>
      <c r="AB122" s="63">
        <v>87.817</v>
      </c>
      <c r="AC122" s="64">
        <v>-3.729</v>
      </c>
      <c r="AD122" s="93">
        <v>-8.912</v>
      </c>
      <c r="AE122" s="59">
        <v>87.793</v>
      </c>
      <c r="AF122" s="60">
        <v>-2.193</v>
      </c>
      <c r="AG122" s="61">
        <v>-9.054</v>
      </c>
      <c r="AH122" s="65">
        <f t="shared" si="40"/>
        <v>84.8375027097783</v>
      </c>
      <c r="AI122" s="66">
        <f t="shared" si="41"/>
        <v>78.67157809</v>
      </c>
      <c r="AJ122" s="67">
        <f t="shared" si="42"/>
        <v>34.10248441017468</v>
      </c>
      <c r="AK122" s="68">
        <f t="shared" si="43"/>
        <v>82.75697149475882</v>
      </c>
      <c r="AL122" s="66">
        <f t="shared" si="44"/>
        <v>77.11825488999999</v>
      </c>
      <c r="AM122" s="69">
        <f t="shared" si="45"/>
        <v>34.660936084019994</v>
      </c>
      <c r="AN122" s="97">
        <f t="shared" si="46"/>
        <v>77.11825488999999</v>
      </c>
      <c r="AO122" s="64">
        <f t="shared" si="47"/>
        <v>0.42540662077694946</v>
      </c>
      <c r="AP122" s="70">
        <f t="shared" si="48"/>
        <v>0.3964211790307971</v>
      </c>
      <c r="AQ122" s="202">
        <v>91</v>
      </c>
      <c r="AR122" s="203">
        <v>213</v>
      </c>
      <c r="AS122" s="204">
        <v>230</v>
      </c>
      <c r="AT122" s="71">
        <v>35216</v>
      </c>
    </row>
    <row r="123" spans="1:46" s="72" customFormat="1" ht="12">
      <c r="A123" s="57">
        <v>106</v>
      </c>
      <c r="B123" s="57">
        <f t="shared" si="38"/>
        <v>74</v>
      </c>
      <c r="C123" s="57" t="str">
        <f t="shared" si="39"/>
        <v> 74</v>
      </c>
      <c r="D123" s="58" t="s">
        <v>149</v>
      </c>
      <c r="E123" s="59">
        <v>0.79</v>
      </c>
      <c r="F123" s="60">
        <v>1.15</v>
      </c>
      <c r="G123" s="60">
        <v>4.66</v>
      </c>
      <c r="H123" s="60">
        <v>14.42</v>
      </c>
      <c r="I123" s="60">
        <v>38.84</v>
      </c>
      <c r="J123" s="60">
        <v>51.43</v>
      </c>
      <c r="K123" s="60">
        <v>38.3</v>
      </c>
      <c r="L123" s="60">
        <v>17.4</v>
      </c>
      <c r="M123" s="60">
        <v>4.55</v>
      </c>
      <c r="N123" s="60">
        <v>0.45</v>
      </c>
      <c r="O123" s="60">
        <v>0.04</v>
      </c>
      <c r="P123" s="60">
        <v>0.02</v>
      </c>
      <c r="Q123" s="60">
        <v>0.01</v>
      </c>
      <c r="R123" s="60">
        <v>0.01</v>
      </c>
      <c r="S123" s="60">
        <v>0.02</v>
      </c>
      <c r="T123" s="60">
        <v>0.2</v>
      </c>
      <c r="U123" s="60">
        <v>2.43</v>
      </c>
      <c r="V123" s="60">
        <v>4.5</v>
      </c>
      <c r="W123" s="60">
        <v>5.09</v>
      </c>
      <c r="X123" s="61">
        <v>16.86</v>
      </c>
      <c r="Y123" s="62">
        <v>29.304</v>
      </c>
      <c r="Z123" s="60">
        <v>14.791</v>
      </c>
      <c r="AA123" s="60">
        <v>-66.491</v>
      </c>
      <c r="AB123" s="63">
        <v>19.168</v>
      </c>
      <c r="AC123" s="64">
        <v>-13.856</v>
      </c>
      <c r="AD123" s="93">
        <v>-83.876</v>
      </c>
      <c r="AE123" s="59">
        <v>20.55</v>
      </c>
      <c r="AF123" s="60">
        <v>18.886</v>
      </c>
      <c r="AG123" s="61">
        <v>-80.178</v>
      </c>
      <c r="AH123" s="65">
        <f t="shared" si="40"/>
        <v>12.001792345761691</v>
      </c>
      <c r="AI123" s="66">
        <f t="shared" si="41"/>
        <v>8.58724416</v>
      </c>
      <c r="AJ123" s="67">
        <f t="shared" si="42"/>
        <v>21.091171024192494</v>
      </c>
      <c r="AK123" s="68">
        <f t="shared" si="43"/>
        <v>2.46023725356565</v>
      </c>
      <c r="AL123" s="66">
        <f t="shared" si="44"/>
        <v>3.67412224</v>
      </c>
      <c r="AM123" s="69">
        <f t="shared" si="45"/>
        <v>16.19026119132</v>
      </c>
      <c r="AN123" s="97">
        <f t="shared" si="46"/>
        <v>3.67412224</v>
      </c>
      <c r="AO123" s="64">
        <f t="shared" si="47"/>
        <v>0.11020286921297143</v>
      </c>
      <c r="AP123" s="70">
        <f t="shared" si="48"/>
        <v>0.16457714072102808</v>
      </c>
      <c r="AQ123" s="202">
        <v>0</v>
      </c>
      <c r="AR123" s="203">
        <v>79</v>
      </c>
      <c r="AS123" s="204">
        <v>139</v>
      </c>
      <c r="AT123" s="71">
        <v>35216</v>
      </c>
    </row>
    <row r="124" spans="1:46" s="72" customFormat="1" ht="12">
      <c r="A124" s="57">
        <v>107</v>
      </c>
      <c r="B124" s="57">
        <f t="shared" si="38"/>
        <v>76</v>
      </c>
      <c r="C124" s="57" t="str">
        <f t="shared" si="39"/>
        <v> 76</v>
      </c>
      <c r="D124" s="58" t="s">
        <v>150</v>
      </c>
      <c r="E124" s="59">
        <v>14.22</v>
      </c>
      <c r="F124" s="60">
        <v>10.5</v>
      </c>
      <c r="G124" s="60">
        <v>7.83</v>
      </c>
      <c r="H124" s="60">
        <v>9.13</v>
      </c>
      <c r="I124" s="60">
        <v>17.44</v>
      </c>
      <c r="J124" s="60">
        <v>31.35</v>
      </c>
      <c r="K124" s="60">
        <v>38.18</v>
      </c>
      <c r="L124" s="60">
        <v>32.38</v>
      </c>
      <c r="M124" s="60">
        <v>18.09</v>
      </c>
      <c r="N124" s="60">
        <v>6.14</v>
      </c>
      <c r="O124" s="60">
        <v>1.86</v>
      </c>
      <c r="P124" s="60">
        <v>0.38</v>
      </c>
      <c r="Q124" s="60">
        <v>0.13</v>
      </c>
      <c r="R124" s="60">
        <v>0.11</v>
      </c>
      <c r="S124" s="60">
        <v>0.11</v>
      </c>
      <c r="T124" s="60">
        <v>0.89</v>
      </c>
      <c r="U124" s="60">
        <v>8.17</v>
      </c>
      <c r="V124" s="60">
        <v>32.69</v>
      </c>
      <c r="W124" s="60">
        <v>64.01</v>
      </c>
      <c r="X124" s="61">
        <v>80.97</v>
      </c>
      <c r="Y124" s="62">
        <v>37.404</v>
      </c>
      <c r="Z124" s="60">
        <v>-38.674</v>
      </c>
      <c r="AA124" s="60">
        <v>-32.782</v>
      </c>
      <c r="AB124" s="63">
        <v>29.21</v>
      </c>
      <c r="AC124" s="64">
        <v>-51.209</v>
      </c>
      <c r="AD124" s="93">
        <v>-49.666</v>
      </c>
      <c r="AE124" s="59">
        <v>28.638</v>
      </c>
      <c r="AF124" s="60">
        <v>-30.478</v>
      </c>
      <c r="AG124" s="61">
        <v>-43.812</v>
      </c>
      <c r="AH124" s="65">
        <f t="shared" si="40"/>
        <v>6.78725306210986</v>
      </c>
      <c r="AI124" s="66">
        <f t="shared" si="41"/>
        <v>13.990592160000004</v>
      </c>
      <c r="AJ124" s="67">
        <f t="shared" si="42"/>
        <v>16.3253808619425</v>
      </c>
      <c r="AK124" s="68">
        <f t="shared" si="43"/>
        <v>0.5002610803269991</v>
      </c>
      <c r="AL124" s="66">
        <f t="shared" si="44"/>
        <v>8.532241</v>
      </c>
      <c r="AM124" s="69">
        <f t="shared" si="45"/>
        <v>16.46392631690625</v>
      </c>
      <c r="AN124" s="97">
        <f t="shared" si="46"/>
        <v>8.532241</v>
      </c>
      <c r="AO124" s="64">
        <f t="shared" si="47"/>
        <v>0.019620829730853013</v>
      </c>
      <c r="AP124" s="70">
        <f t="shared" si="48"/>
        <v>0.33464455754618083</v>
      </c>
      <c r="AQ124" s="202">
        <v>0</v>
      </c>
      <c r="AR124" s="203">
        <v>83</v>
      </c>
      <c r="AS124" s="204">
        <v>115</v>
      </c>
      <c r="AT124" s="71">
        <v>35216</v>
      </c>
    </row>
    <row r="125" spans="1:46" s="72" customFormat="1" ht="12">
      <c r="A125" s="57">
        <v>108</v>
      </c>
      <c r="B125" s="57">
        <f t="shared" si="38"/>
        <v>76.49999999999997</v>
      </c>
      <c r="C125" s="57" t="str">
        <f t="shared" si="39"/>
        <v>376</v>
      </c>
      <c r="D125" s="58" t="s">
        <v>151</v>
      </c>
      <c r="E125" s="59">
        <v>45.86</v>
      </c>
      <c r="F125" s="60">
        <v>53.87</v>
      </c>
      <c r="G125" s="60">
        <v>53.33</v>
      </c>
      <c r="H125" s="60">
        <v>42.75</v>
      </c>
      <c r="I125" s="60">
        <v>34.81</v>
      </c>
      <c r="J125" s="60">
        <v>39.11</v>
      </c>
      <c r="K125" s="60">
        <v>51.92</v>
      </c>
      <c r="L125" s="60">
        <v>45.56</v>
      </c>
      <c r="M125" s="60">
        <v>32.88</v>
      </c>
      <c r="N125" s="60">
        <v>21.15</v>
      </c>
      <c r="O125" s="60">
        <v>12.15</v>
      </c>
      <c r="P125" s="60">
        <v>6.32</v>
      </c>
      <c r="Q125" s="60">
        <v>4.38</v>
      </c>
      <c r="R125" s="60">
        <v>3.96</v>
      </c>
      <c r="S125" s="60">
        <v>3.44</v>
      </c>
      <c r="T125" s="60">
        <v>10.24</v>
      </c>
      <c r="U125" s="60">
        <v>38.58</v>
      </c>
      <c r="V125" s="60">
        <v>67.38</v>
      </c>
      <c r="W125" s="60">
        <v>78.68</v>
      </c>
      <c r="X125" s="61">
        <v>81.92</v>
      </c>
      <c r="Y125" s="62">
        <v>52.128</v>
      </c>
      <c r="Z125" s="60">
        <v>-30.441</v>
      </c>
      <c r="AA125" s="60">
        <v>-30.489</v>
      </c>
      <c r="AB125" s="63">
        <v>45.65</v>
      </c>
      <c r="AC125" s="64">
        <v>-39.037</v>
      </c>
      <c r="AD125" s="93">
        <v>-42.346</v>
      </c>
      <c r="AE125" s="59">
        <v>45.725</v>
      </c>
      <c r="AF125" s="60">
        <v>-23.432</v>
      </c>
      <c r="AG125" s="61">
        <v>-40.047</v>
      </c>
      <c r="AH125" s="65">
        <f t="shared" si="40"/>
        <v>20.433976580789498</v>
      </c>
      <c r="AI125" s="66">
        <f t="shared" si="41"/>
        <v>27.17328384</v>
      </c>
      <c r="AJ125" s="67">
        <f t="shared" si="42"/>
        <v>24.373827026369998</v>
      </c>
      <c r="AK125" s="68">
        <f t="shared" si="43"/>
        <v>12.31961342757019</v>
      </c>
      <c r="AL125" s="66">
        <f t="shared" si="44"/>
        <v>20.839224999999995</v>
      </c>
      <c r="AM125" s="69">
        <f t="shared" si="45"/>
        <v>25.304574616406242</v>
      </c>
      <c r="AN125" s="97">
        <f t="shared" si="46"/>
        <v>20.839224999999995</v>
      </c>
      <c r="AO125" s="64">
        <f t="shared" si="47"/>
        <v>0.21072347278636167</v>
      </c>
      <c r="AP125" s="70">
        <f t="shared" si="48"/>
        <v>0.3564489980139312</v>
      </c>
      <c r="AQ125" s="202">
        <v>0</v>
      </c>
      <c r="AR125" s="203">
        <v>116</v>
      </c>
      <c r="AS125" s="204">
        <v>152</v>
      </c>
      <c r="AT125" s="71">
        <v>35216</v>
      </c>
    </row>
    <row r="126" spans="1:46" s="72" customFormat="1" ht="12">
      <c r="A126" s="57">
        <v>109</v>
      </c>
      <c r="B126" s="57">
        <f t="shared" si="38"/>
        <v>77</v>
      </c>
      <c r="C126" s="57" t="str">
        <f t="shared" si="39"/>
        <v> 77</v>
      </c>
      <c r="D126" s="58" t="s">
        <v>152</v>
      </c>
      <c r="E126" s="59">
        <v>36.48</v>
      </c>
      <c r="F126" s="60">
        <v>46.55</v>
      </c>
      <c r="G126" s="60">
        <v>49.15</v>
      </c>
      <c r="H126" s="60">
        <v>39.9</v>
      </c>
      <c r="I126" s="60">
        <v>31.48</v>
      </c>
      <c r="J126" s="60">
        <v>33.46</v>
      </c>
      <c r="K126" s="60">
        <v>42.2</v>
      </c>
      <c r="L126" s="60">
        <v>31.61</v>
      </c>
      <c r="M126" s="60">
        <v>16.52</v>
      </c>
      <c r="N126" s="60">
        <v>5.68</v>
      </c>
      <c r="O126" s="60">
        <v>1.68</v>
      </c>
      <c r="P126" s="60">
        <v>0.33</v>
      </c>
      <c r="Q126" s="60">
        <v>0.14</v>
      </c>
      <c r="R126" s="60">
        <v>0.14</v>
      </c>
      <c r="S126" s="60">
        <v>0.09</v>
      </c>
      <c r="T126" s="60">
        <v>2</v>
      </c>
      <c r="U126" s="60">
        <v>29.03</v>
      </c>
      <c r="V126" s="60">
        <v>64.7</v>
      </c>
      <c r="W126" s="60">
        <v>77.58</v>
      </c>
      <c r="X126" s="61">
        <v>81.45</v>
      </c>
      <c r="Y126" s="62">
        <v>37.746</v>
      </c>
      <c r="Z126" s="60">
        <v>-15.564</v>
      </c>
      <c r="AA126" s="60">
        <v>-48.217</v>
      </c>
      <c r="AB126" s="63">
        <v>29.339</v>
      </c>
      <c r="AC126" s="64">
        <v>-36.095</v>
      </c>
      <c r="AD126" s="93">
        <v>-62.42</v>
      </c>
      <c r="AE126" s="59">
        <v>28.861</v>
      </c>
      <c r="AF126" s="60">
        <v>-9.621</v>
      </c>
      <c r="AG126" s="61">
        <v>-62.679</v>
      </c>
      <c r="AH126" s="65">
        <f t="shared" si="40"/>
        <v>12.164192778895387</v>
      </c>
      <c r="AI126" s="66">
        <f t="shared" si="41"/>
        <v>14.247605160000003</v>
      </c>
      <c r="AJ126" s="67">
        <f t="shared" si="42"/>
        <v>21.914232034145623</v>
      </c>
      <c r="AK126" s="68">
        <f t="shared" si="43"/>
        <v>3.1737291196091966</v>
      </c>
      <c r="AL126" s="66">
        <f t="shared" si="44"/>
        <v>8.607769209999999</v>
      </c>
      <c r="AM126" s="69">
        <f t="shared" si="45"/>
        <v>20.014267815873755</v>
      </c>
      <c r="AN126" s="97">
        <f t="shared" si="46"/>
        <v>8.607769209999999</v>
      </c>
      <c r="AO126" s="64">
        <f t="shared" si="47"/>
        <v>0.09981609202582686</v>
      </c>
      <c r="AP126" s="70">
        <f t="shared" si="48"/>
        <v>0.27072061011566023</v>
      </c>
      <c r="AQ126" s="202">
        <v>0</v>
      </c>
      <c r="AR126" s="203">
        <v>88</v>
      </c>
      <c r="AS126" s="204">
        <v>134</v>
      </c>
      <c r="AT126" s="71">
        <v>35216</v>
      </c>
    </row>
    <row r="127" spans="1:46" s="72" customFormat="1" ht="12">
      <c r="A127" s="57">
        <v>110</v>
      </c>
      <c r="B127" s="57">
        <f t="shared" si="38"/>
        <v>78</v>
      </c>
      <c r="C127" s="57" t="str">
        <f t="shared" si="39"/>
        <v> 78</v>
      </c>
      <c r="D127" s="58" t="s">
        <v>153</v>
      </c>
      <c r="E127" s="59">
        <v>34.1</v>
      </c>
      <c r="F127" s="60">
        <v>45.23</v>
      </c>
      <c r="G127" s="60">
        <v>54.51</v>
      </c>
      <c r="H127" s="60">
        <v>61.58</v>
      </c>
      <c r="I127" s="60">
        <v>67.71</v>
      </c>
      <c r="J127" s="60">
        <v>64.86</v>
      </c>
      <c r="K127" s="60">
        <v>55.56</v>
      </c>
      <c r="L127" s="60">
        <v>43.06</v>
      </c>
      <c r="M127" s="60">
        <v>29.92</v>
      </c>
      <c r="N127" s="60">
        <v>18.06</v>
      </c>
      <c r="O127" s="60">
        <v>12.1</v>
      </c>
      <c r="P127" s="60">
        <v>6.85</v>
      </c>
      <c r="Q127" s="60">
        <v>7.77</v>
      </c>
      <c r="R127" s="60">
        <v>8.6</v>
      </c>
      <c r="S127" s="60">
        <v>9.95</v>
      </c>
      <c r="T127" s="60">
        <v>35.56</v>
      </c>
      <c r="U127" s="60">
        <v>70.77</v>
      </c>
      <c r="V127" s="60">
        <v>84.17</v>
      </c>
      <c r="W127" s="60">
        <v>87.32</v>
      </c>
      <c r="X127" s="61">
        <v>88.11</v>
      </c>
      <c r="Y127" s="62">
        <v>53.509</v>
      </c>
      <c r="Z127" s="60">
        <v>-0.071</v>
      </c>
      <c r="AA127" s="60">
        <v>-51.204</v>
      </c>
      <c r="AB127" s="63">
        <v>47.764</v>
      </c>
      <c r="AC127" s="64">
        <v>-13.52</v>
      </c>
      <c r="AD127" s="93">
        <v>-59.703</v>
      </c>
      <c r="AE127" s="59">
        <v>47.013</v>
      </c>
      <c r="AF127" s="60">
        <v>0.764</v>
      </c>
      <c r="AG127" s="61">
        <v>-63.296</v>
      </c>
      <c r="AH127" s="65">
        <f t="shared" si="40"/>
        <v>31.424139061475593</v>
      </c>
      <c r="AI127" s="66">
        <f t="shared" si="41"/>
        <v>28.63213081</v>
      </c>
      <c r="AJ127" s="67">
        <f t="shared" si="42"/>
        <v>35.54397000811125</v>
      </c>
      <c r="AK127" s="68">
        <f t="shared" si="43"/>
        <v>21.226977870757636</v>
      </c>
      <c r="AL127" s="66">
        <f t="shared" si="44"/>
        <v>22.813996960000004</v>
      </c>
      <c r="AM127" s="69">
        <f t="shared" si="45"/>
        <v>34.51045481787376</v>
      </c>
      <c r="AN127" s="97">
        <f t="shared" si="46"/>
        <v>22.813996960000004</v>
      </c>
      <c r="AO127" s="64">
        <f t="shared" si="47"/>
        <v>0.27023031873141057</v>
      </c>
      <c r="AP127" s="70">
        <f t="shared" si="48"/>
        <v>0.2904338859528</v>
      </c>
      <c r="AQ127" s="202">
        <v>0</v>
      </c>
      <c r="AR127" s="203">
        <v>118</v>
      </c>
      <c r="AS127" s="204">
        <v>194</v>
      </c>
      <c r="AT127" s="71">
        <v>35216</v>
      </c>
    </row>
    <row r="128" spans="1:46" s="72" customFormat="1" ht="12">
      <c r="A128" s="57">
        <v>111</v>
      </c>
      <c r="B128" s="57">
        <f t="shared" si="38"/>
        <v>78.49999999999999</v>
      </c>
      <c r="C128" s="57" t="str">
        <f t="shared" si="39"/>
        <v>378</v>
      </c>
      <c r="D128" s="58" t="s">
        <v>154</v>
      </c>
      <c r="E128" s="59">
        <v>47.14</v>
      </c>
      <c r="F128" s="60">
        <v>58.27</v>
      </c>
      <c r="G128" s="60">
        <v>66.75</v>
      </c>
      <c r="H128" s="60">
        <v>68.13</v>
      </c>
      <c r="I128" s="60">
        <v>60.96</v>
      </c>
      <c r="J128" s="60">
        <v>49.2</v>
      </c>
      <c r="K128" s="60">
        <v>36.36</v>
      </c>
      <c r="L128" s="60">
        <v>25.88</v>
      </c>
      <c r="M128" s="60">
        <v>15.81</v>
      </c>
      <c r="N128" s="60">
        <v>12.75</v>
      </c>
      <c r="O128" s="60">
        <v>8.44</v>
      </c>
      <c r="P128" s="60">
        <v>7.81</v>
      </c>
      <c r="Q128" s="60">
        <v>7.54</v>
      </c>
      <c r="R128" s="60">
        <v>7.72</v>
      </c>
      <c r="S128" s="60">
        <v>5.77</v>
      </c>
      <c r="T128" s="60">
        <v>15.27</v>
      </c>
      <c r="U128" s="60">
        <v>51.29</v>
      </c>
      <c r="V128" s="60">
        <v>74.64</v>
      </c>
      <c r="W128" s="60">
        <v>80.97</v>
      </c>
      <c r="X128" s="61">
        <v>82.99</v>
      </c>
      <c r="Y128" s="62">
        <v>45.426</v>
      </c>
      <c r="Z128" s="60">
        <v>16.982</v>
      </c>
      <c r="AA128" s="60">
        <v>-55.627</v>
      </c>
      <c r="AB128" s="63">
        <v>40.876</v>
      </c>
      <c r="AC128" s="64">
        <v>-3.357</v>
      </c>
      <c r="AD128" s="93">
        <v>-60.301</v>
      </c>
      <c r="AE128" s="59">
        <v>41.103</v>
      </c>
      <c r="AF128" s="60">
        <v>14.077</v>
      </c>
      <c r="AG128" s="61">
        <v>-65.516</v>
      </c>
      <c r="AH128" s="65">
        <f t="shared" si="40"/>
        <v>27.23846924259051</v>
      </c>
      <c r="AI128" s="66">
        <f t="shared" si="41"/>
        <v>20.635214760000004</v>
      </c>
      <c r="AJ128" s="67">
        <f t="shared" si="42"/>
        <v>30.729497291476882</v>
      </c>
      <c r="AK128" s="68">
        <f t="shared" si="43"/>
        <v>17.537150370156592</v>
      </c>
      <c r="AL128" s="66">
        <f t="shared" si="44"/>
        <v>16.708473759999997</v>
      </c>
      <c r="AM128" s="69">
        <f t="shared" si="45"/>
        <v>28.75910817214875</v>
      </c>
      <c r="AN128" s="97">
        <f t="shared" si="46"/>
        <v>16.708473759999997</v>
      </c>
      <c r="AO128" s="64">
        <f t="shared" si="47"/>
        <v>0.2783465579380759</v>
      </c>
      <c r="AP128" s="70">
        <f t="shared" si="48"/>
        <v>0.2651939489216532</v>
      </c>
      <c r="AQ128" s="202">
        <v>0</v>
      </c>
      <c r="AR128" s="203">
        <v>95</v>
      </c>
      <c r="AS128" s="204">
        <v>171</v>
      </c>
      <c r="AT128" s="71">
        <v>35216</v>
      </c>
    </row>
    <row r="129" spans="1:46" s="72" customFormat="1" ht="12">
      <c r="A129" s="57">
        <v>112</v>
      </c>
      <c r="B129" s="57">
        <f t="shared" si="38"/>
        <v>79</v>
      </c>
      <c r="C129" s="57" t="str">
        <f t="shared" si="39"/>
        <v> 79</v>
      </c>
      <c r="D129" s="58" t="s">
        <v>155</v>
      </c>
      <c r="E129" s="59">
        <v>13.75</v>
      </c>
      <c r="F129" s="60">
        <v>14.78</v>
      </c>
      <c r="G129" s="60">
        <v>18.91</v>
      </c>
      <c r="H129" s="60">
        <v>31.1</v>
      </c>
      <c r="I129" s="60">
        <v>54.07</v>
      </c>
      <c r="J129" s="60">
        <v>61.86</v>
      </c>
      <c r="K129" s="60">
        <v>49.75</v>
      </c>
      <c r="L129" s="60">
        <v>29.34</v>
      </c>
      <c r="M129" s="60">
        <v>12.5</v>
      </c>
      <c r="N129" s="60">
        <v>2.89</v>
      </c>
      <c r="O129" s="60">
        <v>0.82</v>
      </c>
      <c r="P129" s="60">
        <v>0.11</v>
      </c>
      <c r="Q129" s="60">
        <v>0.08</v>
      </c>
      <c r="R129" s="60">
        <v>0.07</v>
      </c>
      <c r="S129" s="60">
        <v>0.09</v>
      </c>
      <c r="T129" s="60">
        <v>5.36</v>
      </c>
      <c r="U129" s="60">
        <v>42.74</v>
      </c>
      <c r="V129" s="60">
        <v>74</v>
      </c>
      <c r="W129" s="60">
        <v>83.64</v>
      </c>
      <c r="X129" s="61">
        <v>86.1</v>
      </c>
      <c r="Y129" s="62">
        <v>37.676</v>
      </c>
      <c r="Z129" s="60">
        <v>7.679</v>
      </c>
      <c r="AA129" s="60">
        <v>-67.1</v>
      </c>
      <c r="AB129" s="63">
        <v>28.046</v>
      </c>
      <c r="AC129" s="64">
        <v>-17.821</v>
      </c>
      <c r="AD129" s="93">
        <v>-83.182</v>
      </c>
      <c r="AE129" s="59">
        <v>27.911</v>
      </c>
      <c r="AF129" s="60">
        <v>11.963</v>
      </c>
      <c r="AG129" s="61">
        <v>-83.524</v>
      </c>
      <c r="AH129" s="65">
        <f t="shared" si="40"/>
        <v>17.305891582049465</v>
      </c>
      <c r="AI129" s="66">
        <f t="shared" si="41"/>
        <v>14.19480976</v>
      </c>
      <c r="AJ129" s="67">
        <f t="shared" si="42"/>
        <v>28.450556635305</v>
      </c>
      <c r="AK129" s="68">
        <f t="shared" si="43"/>
        <v>5.674954675901648</v>
      </c>
      <c r="AL129" s="66">
        <f t="shared" si="44"/>
        <v>7.865781159999999</v>
      </c>
      <c r="AM129" s="69">
        <f t="shared" si="45"/>
        <v>24.394043099411252</v>
      </c>
      <c r="AN129" s="97">
        <f t="shared" si="46"/>
        <v>7.865781159999999</v>
      </c>
      <c r="AO129" s="64">
        <f t="shared" si="47"/>
        <v>0.14959767356437448</v>
      </c>
      <c r="AP129" s="70">
        <f t="shared" si="48"/>
        <v>0.20735012515593876</v>
      </c>
      <c r="AQ129" s="202">
        <v>0</v>
      </c>
      <c r="AR129" s="203">
        <v>97</v>
      </c>
      <c r="AS129" s="204">
        <v>167</v>
      </c>
      <c r="AT129" s="71">
        <v>35216</v>
      </c>
    </row>
    <row r="130" spans="1:46" s="72" customFormat="1" ht="12">
      <c r="A130" s="57">
        <v>113</v>
      </c>
      <c r="B130" s="57">
        <f t="shared" si="38"/>
        <v>80</v>
      </c>
      <c r="C130" s="57" t="str">
        <f t="shared" si="39"/>
        <v> 80</v>
      </c>
      <c r="D130" s="58" t="s">
        <v>193</v>
      </c>
      <c r="E130" s="59">
        <v>35.48</v>
      </c>
      <c r="F130" s="60">
        <v>48.14</v>
      </c>
      <c r="G130" s="60">
        <v>59.59</v>
      </c>
      <c r="H130" s="60">
        <v>62.57</v>
      </c>
      <c r="I130" s="60">
        <v>58.22</v>
      </c>
      <c r="J130" s="60">
        <v>51.48</v>
      </c>
      <c r="K130" s="60">
        <v>43.74</v>
      </c>
      <c r="L130" s="60">
        <v>30.69</v>
      </c>
      <c r="M130" s="60">
        <v>15.42</v>
      </c>
      <c r="N130" s="60">
        <v>5.05</v>
      </c>
      <c r="O130" s="60">
        <v>1.41</v>
      </c>
      <c r="P130" s="60">
        <v>0.29</v>
      </c>
      <c r="Q130" s="60">
        <v>0.11</v>
      </c>
      <c r="R130" s="60">
        <v>0.11</v>
      </c>
      <c r="S130" s="60">
        <v>0.09</v>
      </c>
      <c r="T130" s="60">
        <v>1.91</v>
      </c>
      <c r="U130" s="60">
        <v>28.57</v>
      </c>
      <c r="V130" s="60">
        <v>64.35</v>
      </c>
      <c r="W130" s="60">
        <v>77.43</v>
      </c>
      <c r="X130" s="61">
        <v>81.37</v>
      </c>
      <c r="Y130" s="62">
        <v>38.662</v>
      </c>
      <c r="Z130" s="60">
        <v>9.674</v>
      </c>
      <c r="AA130" s="60">
        <v>-67.553</v>
      </c>
      <c r="AB130" s="63">
        <v>29.284</v>
      </c>
      <c r="AC130" s="64">
        <v>-23.094</v>
      </c>
      <c r="AD130" s="93">
        <v>-81.394</v>
      </c>
      <c r="AE130" s="59">
        <v>29.552</v>
      </c>
      <c r="AF130" s="60">
        <v>13.907</v>
      </c>
      <c r="AG130" s="61">
        <v>-84.761</v>
      </c>
      <c r="AH130" s="65">
        <f aca="true" t="shared" si="49" ref="AH130:AH140">109.83*((AI130/100)+((Z130/185.2)*SQRT(AI130/100)))</f>
        <v>18.6348871743466</v>
      </c>
      <c r="AI130" s="66">
        <f aca="true" t="shared" si="50" ref="AI130:AI140">POWER(Y130,2)/100</f>
        <v>14.94750244</v>
      </c>
      <c r="AJ130" s="67">
        <f aca="true" t="shared" si="51" ref="AJ130:AJ140">-(35.55*((SQRT(AI130/100)*(AA130/38.4))-(AI130/100)))</f>
        <v>29.492781585466872</v>
      </c>
      <c r="AK130" s="68">
        <f aca="true" t="shared" si="52" ref="AK130:AK140">109.83*((AL130/100)+((AC130/185.2)*SQRT(AL130/100)))</f>
        <v>5.407898868273485</v>
      </c>
      <c r="AL130" s="66">
        <f aca="true" t="shared" si="53" ref="AL130:AL140">POWER(AB130,2)/100</f>
        <v>8.57552656</v>
      </c>
      <c r="AM130" s="69">
        <f aca="true" t="shared" si="54" ref="AM130:AM140">-(35.55*((SQRT(AL130/100)*(AD130/38.4))-(AL130/100)))</f>
        <v>25.11498365114251</v>
      </c>
      <c r="AN130" s="97">
        <f aca="true" t="shared" si="55" ref="AN130:AN140">AL130</f>
        <v>8.57552656</v>
      </c>
      <c r="AO130" s="64">
        <f aca="true" t="shared" si="56" ref="AO130:AO140">AK130/(AL130+AK130+AM130)</f>
        <v>0.1383150618044089</v>
      </c>
      <c r="AP130" s="70">
        <f aca="true" t="shared" si="57" ref="AP130:AP140">AL130/(AL130+AK130+AM130)</f>
        <v>0.2193318542087363</v>
      </c>
      <c r="AQ130" s="202">
        <v>0</v>
      </c>
      <c r="AR130" s="203">
        <v>100</v>
      </c>
      <c r="AS130" s="204">
        <v>167</v>
      </c>
      <c r="AT130" s="71">
        <v>35216</v>
      </c>
    </row>
    <row r="131" spans="1:46" s="72" customFormat="1" ht="12">
      <c r="A131" s="57">
        <v>114</v>
      </c>
      <c r="B131" s="57">
        <f t="shared" si="38"/>
        <v>81</v>
      </c>
      <c r="C131" s="57" t="str">
        <f t="shared" si="39"/>
        <v> 81</v>
      </c>
      <c r="D131" s="58" t="s">
        <v>156</v>
      </c>
      <c r="E131" s="59">
        <v>24.23</v>
      </c>
      <c r="F131" s="60">
        <v>29.97</v>
      </c>
      <c r="G131" s="60">
        <v>36.83</v>
      </c>
      <c r="H131" s="60">
        <v>46.46</v>
      </c>
      <c r="I131" s="60">
        <v>59.98</v>
      </c>
      <c r="J131" s="60">
        <v>61.99</v>
      </c>
      <c r="K131" s="60">
        <v>51.16</v>
      </c>
      <c r="L131" s="60">
        <v>34.92</v>
      </c>
      <c r="M131" s="60">
        <v>20.42</v>
      </c>
      <c r="N131" s="60">
        <v>9.49</v>
      </c>
      <c r="O131" s="60">
        <v>5.3</v>
      </c>
      <c r="P131" s="60">
        <v>2.05</v>
      </c>
      <c r="Q131" s="60">
        <v>2.05</v>
      </c>
      <c r="R131" s="60">
        <v>1.84</v>
      </c>
      <c r="S131" s="60">
        <v>1.9</v>
      </c>
      <c r="T131" s="60">
        <v>16.26</v>
      </c>
      <c r="U131" s="60">
        <v>53.1</v>
      </c>
      <c r="V131" s="60">
        <v>75.86</v>
      </c>
      <c r="W131" s="60">
        <v>84.21</v>
      </c>
      <c r="X131" s="61">
        <v>86.87</v>
      </c>
      <c r="Y131" s="62">
        <v>44.709</v>
      </c>
      <c r="Z131" s="60">
        <v>1.289</v>
      </c>
      <c r="AA131" s="60">
        <v>-59.89</v>
      </c>
      <c r="AB131" s="63">
        <v>36.876</v>
      </c>
      <c r="AC131" s="64">
        <v>-20.032</v>
      </c>
      <c r="AD131" s="93">
        <v>-72.314</v>
      </c>
      <c r="AE131" s="59">
        <v>36.618</v>
      </c>
      <c r="AF131" s="60">
        <v>3.304</v>
      </c>
      <c r="AG131" s="61">
        <v>-74.203</v>
      </c>
      <c r="AH131" s="65">
        <f t="shared" si="49"/>
        <v>22.295625509653565</v>
      </c>
      <c r="AI131" s="66">
        <f t="shared" si="50"/>
        <v>19.98894681</v>
      </c>
      <c r="AJ131" s="67">
        <f t="shared" si="51"/>
        <v>31.89499310540813</v>
      </c>
      <c r="AK131" s="68">
        <f t="shared" si="52"/>
        <v>10.554369402538883</v>
      </c>
      <c r="AL131" s="66">
        <f t="shared" si="53"/>
        <v>13.598393759999999</v>
      </c>
      <c r="AM131" s="69">
        <f t="shared" si="54"/>
        <v>29.521584535117498</v>
      </c>
      <c r="AN131" s="97">
        <f t="shared" si="55"/>
        <v>13.598393759999999</v>
      </c>
      <c r="AO131" s="64">
        <f t="shared" si="56"/>
        <v>0.19663712472093492</v>
      </c>
      <c r="AP131" s="70">
        <f t="shared" si="57"/>
        <v>0.2533499584680329</v>
      </c>
      <c r="AQ131" s="202">
        <v>0</v>
      </c>
      <c r="AR131" s="203">
        <v>108</v>
      </c>
      <c r="AS131" s="204">
        <v>178</v>
      </c>
      <c r="AT131" s="71">
        <v>35216</v>
      </c>
    </row>
    <row r="132" spans="1:46" s="72" customFormat="1" ht="12">
      <c r="A132" s="57">
        <v>115</v>
      </c>
      <c r="B132" s="57">
        <f t="shared" si="38"/>
        <v>82</v>
      </c>
      <c r="C132" s="57" t="str">
        <f t="shared" si="39"/>
        <v> 82</v>
      </c>
      <c r="D132" s="58" t="s">
        <v>157</v>
      </c>
      <c r="E132" s="59">
        <v>14.47</v>
      </c>
      <c r="F132" s="60">
        <v>22.54</v>
      </c>
      <c r="G132" s="60">
        <v>30.21</v>
      </c>
      <c r="H132" s="60">
        <v>37.75</v>
      </c>
      <c r="I132" s="60">
        <v>45.93</v>
      </c>
      <c r="J132" s="60">
        <v>42.94</v>
      </c>
      <c r="K132" s="60">
        <v>33.06</v>
      </c>
      <c r="L132" s="60">
        <v>21.3</v>
      </c>
      <c r="M132" s="60">
        <v>10.54</v>
      </c>
      <c r="N132" s="60">
        <v>3.65</v>
      </c>
      <c r="O132" s="60">
        <v>1.59</v>
      </c>
      <c r="P132" s="60">
        <v>0.45</v>
      </c>
      <c r="Q132" s="60">
        <v>0.51</v>
      </c>
      <c r="R132" s="60">
        <v>0.57</v>
      </c>
      <c r="S132" s="60">
        <v>0.89</v>
      </c>
      <c r="T132" s="60">
        <v>13.98</v>
      </c>
      <c r="U132" s="60">
        <v>55.77</v>
      </c>
      <c r="V132" s="60">
        <v>79.51</v>
      </c>
      <c r="W132" s="60">
        <v>85.72</v>
      </c>
      <c r="X132" s="61">
        <v>87.21</v>
      </c>
      <c r="Y132" s="62">
        <v>34.107</v>
      </c>
      <c r="Z132" s="60">
        <v>14.025</v>
      </c>
      <c r="AA132" s="60">
        <v>-61.382</v>
      </c>
      <c r="AB132" s="63">
        <v>26.859</v>
      </c>
      <c r="AC132" s="64">
        <v>-6.662</v>
      </c>
      <c r="AD132" s="93">
        <v>-72.128</v>
      </c>
      <c r="AE132" s="59">
        <v>26.008</v>
      </c>
      <c r="AF132" s="60">
        <v>15.145</v>
      </c>
      <c r="AG132" s="61">
        <v>-76.588</v>
      </c>
      <c r="AH132" s="65">
        <f t="shared" si="49"/>
        <v>15.613170859885898</v>
      </c>
      <c r="AI132" s="66">
        <f t="shared" si="50"/>
        <v>11.632874489999999</v>
      </c>
      <c r="AJ132" s="67">
        <f t="shared" si="51"/>
        <v>23.517234620960622</v>
      </c>
      <c r="AK132" s="68">
        <f t="shared" si="52"/>
        <v>6.862056434211985</v>
      </c>
      <c r="AL132" s="66">
        <f t="shared" si="53"/>
        <v>7.214058810000001</v>
      </c>
      <c r="AM132" s="69">
        <f t="shared" si="54"/>
        <v>20.499628009455</v>
      </c>
      <c r="AN132" s="97">
        <f t="shared" si="55"/>
        <v>7.214058810000001</v>
      </c>
      <c r="AO132" s="64">
        <f t="shared" si="56"/>
        <v>0.19846446637077625</v>
      </c>
      <c r="AP132" s="70">
        <f t="shared" si="57"/>
        <v>0.20864508268336077</v>
      </c>
      <c r="AQ132" s="202">
        <v>0</v>
      </c>
      <c r="AR132" s="203">
        <v>81</v>
      </c>
      <c r="AS132" s="204">
        <v>145</v>
      </c>
      <c r="AT132" s="71">
        <v>35216</v>
      </c>
    </row>
    <row r="133" spans="1:46" s="72" customFormat="1" ht="12">
      <c r="A133" s="57">
        <v>116</v>
      </c>
      <c r="B133" s="57">
        <f t="shared" si="38"/>
        <v>82.49999999999999</v>
      </c>
      <c r="C133" s="57" t="str">
        <f t="shared" si="39"/>
        <v>382</v>
      </c>
      <c r="D133" s="58" t="s">
        <v>158</v>
      </c>
      <c r="E133" s="59">
        <v>1.06</v>
      </c>
      <c r="F133" s="60">
        <v>1.26</v>
      </c>
      <c r="G133" s="60">
        <v>2.45</v>
      </c>
      <c r="H133" s="60">
        <v>7.36</v>
      </c>
      <c r="I133" s="60">
        <v>22.79</v>
      </c>
      <c r="J133" s="60">
        <v>24.37</v>
      </c>
      <c r="K133" s="60">
        <v>10.78</v>
      </c>
      <c r="L133" s="60">
        <v>2.19</v>
      </c>
      <c r="M133" s="60">
        <v>0.21</v>
      </c>
      <c r="N133" s="60">
        <v>0.02</v>
      </c>
      <c r="O133" s="60">
        <v>0.03</v>
      </c>
      <c r="P133" s="60">
        <v>0.03</v>
      </c>
      <c r="Q133" s="60">
        <v>0.03</v>
      </c>
      <c r="R133" s="60">
        <v>0.06</v>
      </c>
      <c r="S133" s="60">
        <v>0.03</v>
      </c>
      <c r="T133" s="60">
        <v>0.48</v>
      </c>
      <c r="U133" s="60">
        <v>20.3</v>
      </c>
      <c r="V133" s="60">
        <v>62.72</v>
      </c>
      <c r="W133" s="60">
        <v>81.24</v>
      </c>
      <c r="X133" s="61">
        <v>85.85</v>
      </c>
      <c r="Y133" s="62">
        <v>14.216</v>
      </c>
      <c r="Z133" s="60">
        <v>38.922</v>
      </c>
      <c r="AA133" s="60">
        <v>-60.93</v>
      </c>
      <c r="AB133" s="63">
        <v>8.04</v>
      </c>
      <c r="AC133" s="64">
        <v>19.528</v>
      </c>
      <c r="AD133" s="93">
        <v>-69.961</v>
      </c>
      <c r="AE133" s="59">
        <v>8.488</v>
      </c>
      <c r="AF133" s="60">
        <v>36.914</v>
      </c>
      <c r="AG133" s="61">
        <v>-71.69</v>
      </c>
      <c r="AH133" s="65">
        <f t="shared" si="49"/>
        <v>5.5009556686276975</v>
      </c>
      <c r="AI133" s="66">
        <f t="shared" si="50"/>
        <v>2.02094656</v>
      </c>
      <c r="AJ133" s="67">
        <f t="shared" si="51"/>
        <v>8.737386680205</v>
      </c>
      <c r="AK133" s="68">
        <f t="shared" si="52"/>
        <v>1.6410533110289416</v>
      </c>
      <c r="AL133" s="66">
        <f t="shared" si="53"/>
        <v>0.6464159999999999</v>
      </c>
      <c r="AM133" s="69">
        <f t="shared" si="54"/>
        <v>5.4371948833124994</v>
      </c>
      <c r="AN133" s="97">
        <f t="shared" si="55"/>
        <v>0.6464159999999999</v>
      </c>
      <c r="AO133" s="64">
        <f t="shared" si="56"/>
        <v>0.21244332047871603</v>
      </c>
      <c r="AP133" s="70">
        <f t="shared" si="57"/>
        <v>0.08368208426115402</v>
      </c>
      <c r="AQ133" s="202">
        <v>0</v>
      </c>
      <c r="AR133" s="203">
        <v>40</v>
      </c>
      <c r="AS133" s="204">
        <v>86</v>
      </c>
      <c r="AT133" s="71">
        <v>35216</v>
      </c>
    </row>
    <row r="134" spans="1:46" s="72" customFormat="1" ht="12">
      <c r="A134" s="57">
        <v>117</v>
      </c>
      <c r="B134" s="57">
        <f t="shared" si="38"/>
        <v>83</v>
      </c>
      <c r="C134" s="57" t="str">
        <f t="shared" si="39"/>
        <v> 83</v>
      </c>
      <c r="D134" s="58" t="s">
        <v>159</v>
      </c>
      <c r="E134" s="59">
        <v>5.28</v>
      </c>
      <c r="F134" s="60">
        <v>5.37</v>
      </c>
      <c r="G134" s="60">
        <v>7.19</v>
      </c>
      <c r="H134" s="60">
        <v>15.09</v>
      </c>
      <c r="I134" s="60">
        <v>37.32</v>
      </c>
      <c r="J134" s="60">
        <v>49.96</v>
      </c>
      <c r="K134" s="60">
        <v>37.54</v>
      </c>
      <c r="L134" s="60">
        <v>16.99</v>
      </c>
      <c r="M134" s="60">
        <v>4.57</v>
      </c>
      <c r="N134" s="60">
        <v>0.52</v>
      </c>
      <c r="O134" s="60">
        <v>0.09</v>
      </c>
      <c r="P134" s="60">
        <v>0.04</v>
      </c>
      <c r="Q134" s="60">
        <v>0.03</v>
      </c>
      <c r="R134" s="60">
        <v>0.03</v>
      </c>
      <c r="S134" s="60">
        <v>0.03</v>
      </c>
      <c r="T134" s="60">
        <v>1.13</v>
      </c>
      <c r="U134" s="60">
        <v>21.96</v>
      </c>
      <c r="V134" s="60">
        <v>58.55</v>
      </c>
      <c r="W134" s="60">
        <v>78.48</v>
      </c>
      <c r="X134" s="61">
        <v>85.11</v>
      </c>
      <c r="Y134" s="62">
        <v>29.263</v>
      </c>
      <c r="Z134" s="60">
        <v>15.465</v>
      </c>
      <c r="AA134" s="60">
        <v>-65.311</v>
      </c>
      <c r="AB134" s="63">
        <v>19.944</v>
      </c>
      <c r="AC134" s="64">
        <v>-7.724</v>
      </c>
      <c r="AD134" s="93">
        <v>-81.263</v>
      </c>
      <c r="AE134" s="59">
        <v>20.459</v>
      </c>
      <c r="AF134" s="60">
        <v>18.341</v>
      </c>
      <c r="AG134" s="61">
        <v>-78.988</v>
      </c>
      <c r="AH134" s="65">
        <f t="shared" si="49"/>
        <v>12.088788864038989</v>
      </c>
      <c r="AI134" s="66">
        <f t="shared" si="50"/>
        <v>8.563231690000002</v>
      </c>
      <c r="AJ134" s="67">
        <f t="shared" si="51"/>
        <v>20.737721168177817</v>
      </c>
      <c r="AK134" s="68">
        <f t="shared" si="52"/>
        <v>3.455077874065969</v>
      </c>
      <c r="AL134" s="66">
        <f t="shared" si="53"/>
        <v>3.9776313599999997</v>
      </c>
      <c r="AM134" s="69">
        <f t="shared" si="54"/>
        <v>16.418270505667504</v>
      </c>
      <c r="AN134" s="97">
        <f t="shared" si="55"/>
        <v>3.9776313599999997</v>
      </c>
      <c r="AO134" s="64">
        <f t="shared" si="56"/>
        <v>0.14486104603535999</v>
      </c>
      <c r="AP134" s="70">
        <f t="shared" si="57"/>
        <v>0.16677014543656848</v>
      </c>
      <c r="AQ134" s="202">
        <v>0</v>
      </c>
      <c r="AR134" s="203">
        <v>77</v>
      </c>
      <c r="AS134" s="204">
        <v>138</v>
      </c>
      <c r="AT134" s="71">
        <v>35216</v>
      </c>
    </row>
    <row r="135" spans="1:46" s="72" customFormat="1" ht="12">
      <c r="A135" s="57">
        <v>118</v>
      </c>
      <c r="B135" s="57">
        <f t="shared" si="38"/>
        <v>83</v>
      </c>
      <c r="C135" s="57" t="str">
        <f t="shared" si="39"/>
        <v> 83</v>
      </c>
      <c r="D135" s="58" t="s">
        <v>194</v>
      </c>
      <c r="E135" s="59">
        <v>21.6</v>
      </c>
      <c r="F135" s="60">
        <v>34.42</v>
      </c>
      <c r="G135" s="60">
        <v>47.51</v>
      </c>
      <c r="H135" s="60">
        <v>48.86</v>
      </c>
      <c r="I135" s="60">
        <v>42.01</v>
      </c>
      <c r="J135" s="60">
        <v>34.42</v>
      </c>
      <c r="K135" s="60">
        <v>26.8</v>
      </c>
      <c r="L135" s="60">
        <v>14.79</v>
      </c>
      <c r="M135" s="60">
        <v>4.68</v>
      </c>
      <c r="N135" s="60">
        <v>0.78</v>
      </c>
      <c r="O135" s="60">
        <v>0.13</v>
      </c>
      <c r="P135" s="60">
        <v>0.01</v>
      </c>
      <c r="Q135" s="60">
        <v>0.01</v>
      </c>
      <c r="R135" s="60">
        <v>0.03</v>
      </c>
      <c r="S135" s="60">
        <v>0.03</v>
      </c>
      <c r="T135" s="60">
        <v>0.25</v>
      </c>
      <c r="U135" s="60">
        <v>11.22</v>
      </c>
      <c r="V135" s="60">
        <v>45.57</v>
      </c>
      <c r="W135" s="60">
        <v>68.36</v>
      </c>
      <c r="X135" s="61">
        <v>77.51</v>
      </c>
      <c r="Y135" s="62">
        <v>26.762</v>
      </c>
      <c r="Z135" s="60">
        <v>29.251</v>
      </c>
      <c r="AA135" s="60">
        <v>-69.654</v>
      </c>
      <c r="AB135" s="63">
        <v>17.929</v>
      </c>
      <c r="AC135" s="64">
        <v>-3.25</v>
      </c>
      <c r="AD135" s="93">
        <v>-81.85</v>
      </c>
      <c r="AE135" s="59">
        <v>18.94</v>
      </c>
      <c r="AF135" s="60">
        <v>31.895</v>
      </c>
      <c r="AG135" s="61">
        <v>-85.172</v>
      </c>
      <c r="AH135" s="65">
        <f t="shared" si="49"/>
        <v>12.508440628025003</v>
      </c>
      <c r="AI135" s="66">
        <f t="shared" si="50"/>
        <v>7.16204644</v>
      </c>
      <c r="AJ135" s="67">
        <f t="shared" si="51"/>
        <v>19.80341385613875</v>
      </c>
      <c r="AK135" s="68">
        <f t="shared" si="52"/>
        <v>3.184918028561099</v>
      </c>
      <c r="AL135" s="66">
        <f t="shared" si="53"/>
        <v>3.21449041</v>
      </c>
      <c r="AM135" s="69">
        <f t="shared" si="54"/>
        <v>14.728486108333124</v>
      </c>
      <c r="AN135" s="97">
        <f t="shared" si="55"/>
        <v>3.21449041</v>
      </c>
      <c r="AO135" s="64">
        <f t="shared" si="56"/>
        <v>0.15074469543058555</v>
      </c>
      <c r="AP135" s="70">
        <f t="shared" si="57"/>
        <v>0.15214437969033343</v>
      </c>
      <c r="AQ135" s="202">
        <v>0</v>
      </c>
      <c r="AR135" s="203">
        <v>71</v>
      </c>
      <c r="AS135" s="204">
        <v>131</v>
      </c>
      <c r="AT135" s="71">
        <v>35216</v>
      </c>
    </row>
    <row r="136" spans="1:46" s="72" customFormat="1" ht="12">
      <c r="A136" s="57">
        <v>119</v>
      </c>
      <c r="B136" s="57">
        <f t="shared" si="38"/>
        <v>83.5</v>
      </c>
      <c r="C136" s="57" t="str">
        <f t="shared" si="39"/>
        <v>383</v>
      </c>
      <c r="D136" s="58" t="s">
        <v>160</v>
      </c>
      <c r="E136" s="59">
        <v>5.26</v>
      </c>
      <c r="F136" s="60">
        <v>8.03</v>
      </c>
      <c r="G136" s="60">
        <v>12.24</v>
      </c>
      <c r="H136" s="60">
        <v>20.82</v>
      </c>
      <c r="I136" s="60">
        <v>37.59</v>
      </c>
      <c r="J136" s="60">
        <v>39.58</v>
      </c>
      <c r="K136" s="60">
        <v>26.37</v>
      </c>
      <c r="L136" s="60">
        <v>11.81</v>
      </c>
      <c r="M136" s="60">
        <v>3.42</v>
      </c>
      <c r="N136" s="60">
        <v>0.52</v>
      </c>
      <c r="O136" s="60">
        <v>0.11</v>
      </c>
      <c r="P136" s="60">
        <v>0.03</v>
      </c>
      <c r="Q136" s="60">
        <v>0.02</v>
      </c>
      <c r="R136" s="60">
        <v>0.01</v>
      </c>
      <c r="S136" s="60">
        <v>0.07</v>
      </c>
      <c r="T136" s="60">
        <v>2.37</v>
      </c>
      <c r="U136" s="60">
        <v>25.77</v>
      </c>
      <c r="V136" s="60">
        <v>51.62</v>
      </c>
      <c r="W136" s="60">
        <v>66.93</v>
      </c>
      <c r="X136" s="61">
        <v>77.89</v>
      </c>
      <c r="Y136" s="62">
        <v>25.398</v>
      </c>
      <c r="Z136" s="60">
        <v>26.003</v>
      </c>
      <c r="AA136" s="60">
        <v>-66.152</v>
      </c>
      <c r="AB136" s="63">
        <v>17.072</v>
      </c>
      <c r="AC136" s="64">
        <v>1.511</v>
      </c>
      <c r="AD136" s="93">
        <v>-79.115</v>
      </c>
      <c r="AE136" s="59">
        <v>17.566</v>
      </c>
      <c r="AF136" s="60">
        <v>27.814</v>
      </c>
      <c r="AG136" s="61">
        <v>-80.273</v>
      </c>
      <c r="AH136" s="65">
        <f t="shared" si="49"/>
        <v>11.0012201458955</v>
      </c>
      <c r="AI136" s="66">
        <f t="shared" si="50"/>
        <v>6.45058404</v>
      </c>
      <c r="AJ136" s="67">
        <f t="shared" si="51"/>
        <v>17.847497218095</v>
      </c>
      <c r="AK136" s="68">
        <f t="shared" si="52"/>
        <v>3.3540082807445697</v>
      </c>
      <c r="AL136" s="66">
        <f t="shared" si="53"/>
        <v>2.9145318399999995</v>
      </c>
      <c r="AM136" s="69">
        <f t="shared" si="54"/>
        <v>13.540192372244997</v>
      </c>
      <c r="AN136" s="97">
        <f t="shared" si="55"/>
        <v>2.9145318399999995</v>
      </c>
      <c r="AO136" s="64">
        <f t="shared" si="56"/>
        <v>0.1693196817076294</v>
      </c>
      <c r="AP136" s="70">
        <f t="shared" si="57"/>
        <v>0.14713368667235374</v>
      </c>
      <c r="AQ136" s="202">
        <v>0</v>
      </c>
      <c r="AR136" s="203">
        <v>66</v>
      </c>
      <c r="AS136" s="204">
        <v>125</v>
      </c>
      <c r="AT136" s="71">
        <v>35216</v>
      </c>
    </row>
    <row r="137" spans="1:46" s="72" customFormat="1" ht="12">
      <c r="A137" s="57">
        <v>120</v>
      </c>
      <c r="B137" s="57">
        <f t="shared" si="38"/>
        <v>84</v>
      </c>
      <c r="C137" s="57" t="str">
        <f t="shared" si="39"/>
        <v> 84</v>
      </c>
      <c r="D137" s="58" t="s">
        <v>161</v>
      </c>
      <c r="E137" s="59">
        <v>10.2</v>
      </c>
      <c r="F137" s="60">
        <v>22.42</v>
      </c>
      <c r="G137" s="60">
        <v>40.57</v>
      </c>
      <c r="H137" s="60">
        <v>51.22</v>
      </c>
      <c r="I137" s="60">
        <v>56.68</v>
      </c>
      <c r="J137" s="60">
        <v>52.16</v>
      </c>
      <c r="K137" s="60">
        <v>41.65</v>
      </c>
      <c r="L137" s="60">
        <v>29.33</v>
      </c>
      <c r="M137" s="60">
        <v>17.76</v>
      </c>
      <c r="N137" s="60">
        <v>9.01</v>
      </c>
      <c r="O137" s="60">
        <v>4.88</v>
      </c>
      <c r="P137" s="60">
        <v>2.46</v>
      </c>
      <c r="Q137" s="60">
        <v>2.66</v>
      </c>
      <c r="R137" s="60">
        <v>3.18</v>
      </c>
      <c r="S137" s="60">
        <v>4.38</v>
      </c>
      <c r="T137" s="60">
        <v>14.82</v>
      </c>
      <c r="U137" s="60">
        <v>23.9</v>
      </c>
      <c r="V137" s="60">
        <v>41.12</v>
      </c>
      <c r="W137" s="60">
        <v>44.66</v>
      </c>
      <c r="X137" s="61">
        <v>57.03</v>
      </c>
      <c r="Y137" s="62">
        <v>42.385</v>
      </c>
      <c r="Z137" s="60">
        <v>6.795</v>
      </c>
      <c r="AA137" s="60">
        <v>-58.615</v>
      </c>
      <c r="AB137" s="63">
        <v>35.388</v>
      </c>
      <c r="AC137" s="64">
        <v>-15.181</v>
      </c>
      <c r="AD137" s="93">
        <v>-68.823</v>
      </c>
      <c r="AE137" s="59">
        <v>35.291</v>
      </c>
      <c r="AF137" s="60">
        <v>8.344</v>
      </c>
      <c r="AG137" s="61">
        <v>-72.219</v>
      </c>
      <c r="AH137" s="65">
        <f t="shared" si="49"/>
        <v>21.438805726862366</v>
      </c>
      <c r="AI137" s="66">
        <f t="shared" si="50"/>
        <v>17.96488225</v>
      </c>
      <c r="AJ137" s="67">
        <f t="shared" si="51"/>
        <v>29.38659515842969</v>
      </c>
      <c r="AK137" s="68">
        <f t="shared" si="52"/>
        <v>10.568195452525218</v>
      </c>
      <c r="AL137" s="66">
        <f t="shared" si="53"/>
        <v>12.52310544</v>
      </c>
      <c r="AM137" s="69">
        <f t="shared" si="54"/>
        <v>26.999443389701252</v>
      </c>
      <c r="AN137" s="97">
        <f t="shared" si="55"/>
        <v>12.52310544</v>
      </c>
      <c r="AO137" s="64">
        <f t="shared" si="56"/>
        <v>0.21098100265751285</v>
      </c>
      <c r="AP137" s="70">
        <f t="shared" si="57"/>
        <v>0.25000837219429245</v>
      </c>
      <c r="AQ137" s="202">
        <v>0</v>
      </c>
      <c r="AR137" s="203">
        <v>99</v>
      </c>
      <c r="AS137" s="204">
        <v>166</v>
      </c>
      <c r="AT137" s="71">
        <v>35216</v>
      </c>
    </row>
    <row r="138" spans="1:46" s="72" customFormat="1" ht="12">
      <c r="A138" s="57">
        <v>121</v>
      </c>
      <c r="B138" s="57">
        <f t="shared" si="38"/>
        <v>85</v>
      </c>
      <c r="C138" s="57" t="str">
        <f t="shared" si="39"/>
        <v> 85</v>
      </c>
      <c r="D138" s="58" t="s">
        <v>162</v>
      </c>
      <c r="E138" s="59">
        <v>3.47</v>
      </c>
      <c r="F138" s="60">
        <v>3.05</v>
      </c>
      <c r="G138" s="60">
        <v>3.73</v>
      </c>
      <c r="H138" s="60">
        <v>8.41</v>
      </c>
      <c r="I138" s="60">
        <v>24.54</v>
      </c>
      <c r="J138" s="60">
        <v>36.51</v>
      </c>
      <c r="K138" s="60">
        <v>28.27</v>
      </c>
      <c r="L138" s="60">
        <v>12.16</v>
      </c>
      <c r="M138" s="60">
        <v>2.75</v>
      </c>
      <c r="N138" s="60">
        <v>0.23</v>
      </c>
      <c r="O138" s="60">
        <v>0.04</v>
      </c>
      <c r="P138" s="60">
        <v>0.03</v>
      </c>
      <c r="Q138" s="60">
        <v>0.01</v>
      </c>
      <c r="R138" s="60">
        <v>0.03</v>
      </c>
      <c r="S138" s="60">
        <v>0.03</v>
      </c>
      <c r="T138" s="60">
        <v>0.48</v>
      </c>
      <c r="U138" s="60">
        <v>14.2</v>
      </c>
      <c r="V138" s="60">
        <v>49.88</v>
      </c>
      <c r="W138" s="60">
        <v>76.09</v>
      </c>
      <c r="X138" s="61">
        <v>86.15</v>
      </c>
      <c r="Y138" s="62">
        <v>24.347</v>
      </c>
      <c r="Z138" s="60">
        <v>12.181</v>
      </c>
      <c r="AA138" s="60">
        <v>-57.68</v>
      </c>
      <c r="AB138" s="63">
        <v>15.934</v>
      </c>
      <c r="AC138" s="64">
        <v>-6.917</v>
      </c>
      <c r="AD138" s="93">
        <v>-72.481</v>
      </c>
      <c r="AE138" s="59">
        <v>16.371</v>
      </c>
      <c r="AF138" s="60">
        <v>14.43</v>
      </c>
      <c r="AG138" s="61">
        <v>-69.285</v>
      </c>
      <c r="AH138" s="65">
        <f t="shared" si="49"/>
        <v>8.269230672228966</v>
      </c>
      <c r="AI138" s="66">
        <f t="shared" si="50"/>
        <v>5.92776409</v>
      </c>
      <c r="AJ138" s="67">
        <f t="shared" si="51"/>
        <v>15.10838988087</v>
      </c>
      <c r="AK138" s="68">
        <f t="shared" si="52"/>
        <v>2.1348838739857965</v>
      </c>
      <c r="AL138" s="66">
        <f t="shared" si="53"/>
        <v>2.5389235599999997</v>
      </c>
      <c r="AM138" s="69">
        <f t="shared" si="54"/>
        <v>11.594548427064375</v>
      </c>
      <c r="AN138" s="97">
        <f t="shared" si="55"/>
        <v>2.5389235599999997</v>
      </c>
      <c r="AO138" s="64">
        <f t="shared" si="56"/>
        <v>0.13122923374802445</v>
      </c>
      <c r="AP138" s="70">
        <f t="shared" si="57"/>
        <v>0.15606515997592055</v>
      </c>
      <c r="AQ138" s="202">
        <v>0</v>
      </c>
      <c r="AR138" s="203">
        <v>62</v>
      </c>
      <c r="AS138" s="204">
        <v>112</v>
      </c>
      <c r="AT138" s="71">
        <v>35216</v>
      </c>
    </row>
    <row r="139" spans="1:46" s="72" customFormat="1" ht="12">
      <c r="A139" s="57">
        <v>122</v>
      </c>
      <c r="B139" s="57">
        <f t="shared" si="38"/>
        <v>85.50000000000001</v>
      </c>
      <c r="C139" s="57" t="str">
        <f t="shared" si="39"/>
        <v>385</v>
      </c>
      <c r="D139" s="58" t="s">
        <v>163</v>
      </c>
      <c r="E139" s="59">
        <v>0.81</v>
      </c>
      <c r="F139" s="60">
        <v>0.64</v>
      </c>
      <c r="G139" s="60">
        <v>1.11</v>
      </c>
      <c r="H139" s="60">
        <v>5</v>
      </c>
      <c r="I139" s="60">
        <v>25.56</v>
      </c>
      <c r="J139" s="60">
        <v>36.42</v>
      </c>
      <c r="K139" s="60">
        <v>18.63</v>
      </c>
      <c r="L139" s="60">
        <v>3.89</v>
      </c>
      <c r="M139" s="60">
        <v>0.32</v>
      </c>
      <c r="N139" s="60">
        <v>0.03</v>
      </c>
      <c r="O139" s="60">
        <v>0.01</v>
      </c>
      <c r="P139" s="60">
        <v>0.02</v>
      </c>
      <c r="Q139" s="60">
        <v>0.02</v>
      </c>
      <c r="R139" s="60">
        <v>0.03</v>
      </c>
      <c r="S139" s="60">
        <v>0.02</v>
      </c>
      <c r="T139" s="60">
        <v>0.18</v>
      </c>
      <c r="U139" s="60">
        <v>14.14</v>
      </c>
      <c r="V139" s="60">
        <v>57.21</v>
      </c>
      <c r="W139" s="60">
        <v>79.45</v>
      </c>
      <c r="X139" s="61">
        <v>85.5</v>
      </c>
      <c r="Y139" s="62">
        <v>18.506</v>
      </c>
      <c r="Z139" s="60">
        <v>33.528</v>
      </c>
      <c r="AA139" s="60">
        <v>-64.394</v>
      </c>
      <c r="AB139" s="63">
        <v>10.621</v>
      </c>
      <c r="AC139" s="64">
        <v>13.185</v>
      </c>
      <c r="AD139" s="93">
        <v>-77.268</v>
      </c>
      <c r="AE139" s="59">
        <v>11.756</v>
      </c>
      <c r="AF139" s="60">
        <v>31.888</v>
      </c>
      <c r="AG139" s="61">
        <v>-74.711</v>
      </c>
      <c r="AH139" s="65">
        <f t="shared" si="49"/>
        <v>7.4409669546191015</v>
      </c>
      <c r="AI139" s="66">
        <f t="shared" si="50"/>
        <v>3.4247203600000002</v>
      </c>
      <c r="AJ139" s="67">
        <f t="shared" si="51"/>
        <v>12.249795168761253</v>
      </c>
      <c r="AK139" s="68">
        <f t="shared" si="52"/>
        <v>2.0694174063745985</v>
      </c>
      <c r="AL139" s="66">
        <f t="shared" si="53"/>
        <v>1.1280564100000001</v>
      </c>
      <c r="AM139" s="69">
        <f t="shared" si="54"/>
        <v>7.998572195786251</v>
      </c>
      <c r="AN139" s="97">
        <f t="shared" si="55"/>
        <v>1.1280564100000001</v>
      </c>
      <c r="AO139" s="64">
        <f t="shared" si="56"/>
        <v>0.18483466432049778</v>
      </c>
      <c r="AP139" s="70">
        <f t="shared" si="57"/>
        <v>0.10075489228739638</v>
      </c>
      <c r="AQ139" s="202">
        <v>0</v>
      </c>
      <c r="AR139" s="203">
        <v>52</v>
      </c>
      <c r="AS139" s="204">
        <v>104</v>
      </c>
      <c r="AT139" s="71">
        <v>35216</v>
      </c>
    </row>
    <row r="140" spans="1:46" s="72" customFormat="1" ht="12">
      <c r="A140" s="57">
        <v>123</v>
      </c>
      <c r="B140" s="57">
        <f t="shared" si="38"/>
        <v>86</v>
      </c>
      <c r="C140" s="57" t="str">
        <f t="shared" si="39"/>
        <v> 86</v>
      </c>
      <c r="D140" s="58" t="s">
        <v>164</v>
      </c>
      <c r="E140" s="59">
        <v>38.4</v>
      </c>
      <c r="F140" s="60">
        <v>32.3</v>
      </c>
      <c r="G140" s="60">
        <v>17.8</v>
      </c>
      <c r="H140" s="60">
        <v>9.87</v>
      </c>
      <c r="I140" s="60">
        <v>7.55</v>
      </c>
      <c r="J140" s="60">
        <v>8.39</v>
      </c>
      <c r="K140" s="60">
        <v>15.86</v>
      </c>
      <c r="L140" s="60">
        <v>38.05</v>
      </c>
      <c r="M140" s="60">
        <v>59.8</v>
      </c>
      <c r="N140" s="60">
        <v>64.07</v>
      </c>
      <c r="O140" s="60">
        <v>56.59</v>
      </c>
      <c r="P140" s="60">
        <v>44</v>
      </c>
      <c r="Q140" s="60">
        <v>32.88</v>
      </c>
      <c r="R140" s="60">
        <v>21.55</v>
      </c>
      <c r="S140" s="60">
        <v>15.2</v>
      </c>
      <c r="T140" s="60">
        <v>13.3</v>
      </c>
      <c r="U140" s="60">
        <v>10.81</v>
      </c>
      <c r="V140" s="60">
        <v>12.42</v>
      </c>
      <c r="W140" s="60">
        <v>24.32</v>
      </c>
      <c r="X140" s="61">
        <v>48.04</v>
      </c>
      <c r="Y140" s="62">
        <v>72.827</v>
      </c>
      <c r="Z140" s="60">
        <v>-37.58</v>
      </c>
      <c r="AA140" s="60">
        <v>56.55</v>
      </c>
      <c r="AB140" s="63">
        <v>71.645</v>
      </c>
      <c r="AC140" s="64">
        <v>-31.816</v>
      </c>
      <c r="AD140" s="93">
        <v>49.415</v>
      </c>
      <c r="AE140" s="59">
        <v>73.594</v>
      </c>
      <c r="AF140" s="60">
        <v>-27.723</v>
      </c>
      <c r="AG140" s="61">
        <v>59.988</v>
      </c>
      <c r="AH140" s="65">
        <f t="shared" si="49"/>
        <v>42.02092806662816</v>
      </c>
      <c r="AI140" s="66">
        <f t="shared" si="50"/>
        <v>53.03771929</v>
      </c>
      <c r="AJ140" s="67">
        <f t="shared" si="51"/>
        <v>-19.272158895920626</v>
      </c>
      <c r="AK140" s="68">
        <f t="shared" si="52"/>
        <v>42.8578355475426</v>
      </c>
      <c r="AL140" s="66">
        <f t="shared" si="53"/>
        <v>51.330060249999995</v>
      </c>
      <c r="AM140" s="69">
        <f t="shared" si="54"/>
        <v>-14.527945962960938</v>
      </c>
      <c r="AN140" s="97">
        <f t="shared" si="55"/>
        <v>51.330060249999995</v>
      </c>
      <c r="AO140" s="64">
        <f t="shared" si="56"/>
        <v>0.5380098234625968</v>
      </c>
      <c r="AP140" s="70">
        <f t="shared" si="57"/>
        <v>0.644364707190875</v>
      </c>
      <c r="AQ140" s="202">
        <v>129</v>
      </c>
      <c r="AR140" s="203">
        <v>173</v>
      </c>
      <c r="AS140" s="204">
        <v>57</v>
      </c>
      <c r="AT140" s="71">
        <v>35216</v>
      </c>
    </row>
    <row r="141" spans="1:46" s="72" customFormat="1" ht="12">
      <c r="A141" s="57">
        <v>124</v>
      </c>
      <c r="B141" s="57">
        <f t="shared" si="38"/>
        <v>86.49999999999999</v>
      </c>
      <c r="C141" s="57" t="str">
        <f t="shared" si="39"/>
        <v>386</v>
      </c>
      <c r="D141" s="58" t="s">
        <v>195</v>
      </c>
      <c r="E141" s="92">
        <v>30.46</v>
      </c>
      <c r="F141" s="92">
        <v>28.71</v>
      </c>
      <c r="G141" s="92">
        <v>12.11</v>
      </c>
      <c r="H141" s="92">
        <v>2.34</v>
      </c>
      <c r="I141" s="92">
        <v>0.83</v>
      </c>
      <c r="J141" s="92">
        <v>5.96</v>
      </c>
      <c r="K141" s="92">
        <v>39.46</v>
      </c>
      <c r="L141" s="92">
        <v>54.83</v>
      </c>
      <c r="M141" s="92">
        <v>59.02</v>
      </c>
      <c r="N141" s="92">
        <v>58.54</v>
      </c>
      <c r="O141" s="92">
        <v>52.28</v>
      </c>
      <c r="P141" s="92">
        <v>41.63</v>
      </c>
      <c r="Q141" s="92">
        <v>29.6</v>
      </c>
      <c r="R141" s="92">
        <v>18.33</v>
      </c>
      <c r="S141" s="92">
        <v>11.53</v>
      </c>
      <c r="T141" s="92">
        <v>8.36</v>
      </c>
      <c r="U141" s="92">
        <v>6.57</v>
      </c>
      <c r="V141" s="92">
        <v>9.19</v>
      </c>
      <c r="W141" s="92">
        <v>25.05</v>
      </c>
      <c r="X141" s="92">
        <v>52.86</v>
      </c>
      <c r="Y141" s="92">
        <v>72.598</v>
      </c>
      <c r="Z141" s="92">
        <v>-48.334</v>
      </c>
      <c r="AA141" s="92">
        <v>56.034</v>
      </c>
      <c r="AB141" s="92">
        <v>70.354</v>
      </c>
      <c r="AC141" s="92">
        <v>-38.174</v>
      </c>
      <c r="AD141" s="92">
        <v>41.982</v>
      </c>
      <c r="AE141" s="92">
        <v>72.27</v>
      </c>
      <c r="AF141" s="92">
        <v>-33.39</v>
      </c>
      <c r="AG141" s="92">
        <v>62.817</v>
      </c>
      <c r="AH141" s="65">
        <f>109.83*((AI141/100)+((Z141/185.2)*SQRT(AI141/100)))</f>
        <v>37.07627129326115</v>
      </c>
      <c r="AI141" s="66">
        <f>POWER(Y141,2)/100</f>
        <v>52.70469604</v>
      </c>
      <c r="AJ141" s="67">
        <f>-(35.55*((SQRT(AI141/100)*(AA141/38.4))-(AI141/100)))</f>
        <v>-18.92385753762375</v>
      </c>
      <c r="AK141" s="68">
        <f>109.83*((AL141/100)+((AC141/185.2)*SQRT(AL141/100)))</f>
        <v>38.43530269988933</v>
      </c>
      <c r="AL141" s="66">
        <f>POWER(AB141,2)/100</f>
        <v>49.49685316</v>
      </c>
      <c r="AM141" s="69">
        <f>-(35.55*((SQRT(AL141/100)*(AD141/38.4))-(AL141/100)))</f>
        <v>-9.747758773338749</v>
      </c>
      <c r="AN141" s="97">
        <f>AL141</f>
        <v>49.49685316</v>
      </c>
      <c r="AO141" s="64">
        <f>AK141/(AL141+AK141+AM141)</f>
        <v>0.4915981210079708</v>
      </c>
      <c r="AP141" s="70">
        <f>AL141/(AL141+AK141+AM141)</f>
        <v>0.6330784018863341</v>
      </c>
      <c r="AQ141" s="202">
        <v>115</v>
      </c>
      <c r="AR141" s="203">
        <v>189</v>
      </c>
      <c r="AS141" s="204">
        <v>90</v>
      </c>
      <c r="AT141" s="71">
        <v>35216</v>
      </c>
    </row>
    <row r="142" spans="1:46" s="72" customFormat="1" ht="12">
      <c r="A142" s="57">
        <v>125</v>
      </c>
      <c r="B142" s="57">
        <f t="shared" si="38"/>
        <v>87</v>
      </c>
      <c r="C142" s="57" t="str">
        <f t="shared" si="39"/>
        <v> 87</v>
      </c>
      <c r="D142" s="58" t="s">
        <v>165</v>
      </c>
      <c r="E142" s="59">
        <v>58.54</v>
      </c>
      <c r="F142" s="60">
        <v>63.02</v>
      </c>
      <c r="G142" s="60">
        <v>59.51</v>
      </c>
      <c r="H142" s="60">
        <v>50.46</v>
      </c>
      <c r="I142" s="60">
        <v>45.23</v>
      </c>
      <c r="J142" s="60">
        <v>53.39</v>
      </c>
      <c r="K142" s="60">
        <v>74.88</v>
      </c>
      <c r="L142" s="60">
        <v>78.28</v>
      </c>
      <c r="M142" s="60">
        <v>78.58</v>
      </c>
      <c r="N142" s="60">
        <v>78.19</v>
      </c>
      <c r="O142" s="60">
        <v>76.64</v>
      </c>
      <c r="P142" s="60">
        <v>74.4</v>
      </c>
      <c r="Q142" s="60">
        <v>70.98</v>
      </c>
      <c r="R142" s="60">
        <v>66.81</v>
      </c>
      <c r="S142" s="60">
        <v>63.43</v>
      </c>
      <c r="T142" s="60">
        <v>60.9</v>
      </c>
      <c r="U142" s="60">
        <v>59.87</v>
      </c>
      <c r="V142" s="60">
        <v>64.17</v>
      </c>
      <c r="W142" s="60">
        <v>73.71</v>
      </c>
      <c r="X142" s="61">
        <v>81.38</v>
      </c>
      <c r="Y142" s="62">
        <v>89.015</v>
      </c>
      <c r="Z142" s="60">
        <v>-12.868</v>
      </c>
      <c r="AA142" s="60">
        <v>17.326</v>
      </c>
      <c r="AB142" s="63">
        <v>88.682</v>
      </c>
      <c r="AC142" s="64">
        <v>-8.026</v>
      </c>
      <c r="AD142" s="93">
        <v>14.359</v>
      </c>
      <c r="AE142" s="59">
        <v>89.06</v>
      </c>
      <c r="AF142" s="60">
        <v>-8.821</v>
      </c>
      <c r="AG142" s="61">
        <v>19.644</v>
      </c>
      <c r="AH142" s="65">
        <f>109.83*((AI142/100)+((Z142/185.2)*SQRT(AI142/100)))</f>
        <v>80.2327852784428</v>
      </c>
      <c r="AI142" s="66">
        <f>POWER(Y142,2)/100</f>
        <v>79.23670225</v>
      </c>
      <c r="AJ142" s="67">
        <f>-(35.55*((SQRT(AI142/100)*(AA142/38.4))-(AI142/100)))</f>
        <v>13.89056515260937</v>
      </c>
      <c r="AK142" s="68">
        <f>109.83*((AL142/100)+((AC142/185.2)*SQRT(AL142/100)))</f>
        <v>82.15477887695464</v>
      </c>
      <c r="AL142" s="66">
        <f>POWER(AB142,2)/100</f>
        <v>78.64497124</v>
      </c>
      <c r="AM142" s="69">
        <f>-(35.55*((SQRT(AL142/100)*(AD142/38.4))-(AL142/100)))</f>
        <v>16.169529205273122</v>
      </c>
      <c r="AN142" s="97">
        <f>AL142</f>
        <v>78.64497124</v>
      </c>
      <c r="AO142" s="64">
        <f>AK142/(AL142+AK142+AM142)</f>
        <v>0.46423186663582583</v>
      </c>
      <c r="AP142" s="70">
        <f>AL142/(AL142+AK142+AM142)</f>
        <v>0.44439900270375354</v>
      </c>
      <c r="AQ142" s="202">
        <v>209</v>
      </c>
      <c r="AR142" s="203">
        <v>219</v>
      </c>
      <c r="AS142" s="204">
        <v>181</v>
      </c>
      <c r="AT142" s="71">
        <v>35216</v>
      </c>
    </row>
    <row r="143" spans="1:46" s="72" customFormat="1" ht="12">
      <c r="A143" s="57">
        <v>126</v>
      </c>
      <c r="B143" s="57">
        <f t="shared" si="38"/>
        <v>88</v>
      </c>
      <c r="C143" s="57" t="str">
        <f t="shared" si="39"/>
        <v> 88</v>
      </c>
      <c r="D143" s="58" t="s">
        <v>166</v>
      </c>
      <c r="E143" s="59">
        <v>54.03</v>
      </c>
      <c r="F143" s="60">
        <v>56.69</v>
      </c>
      <c r="G143" s="60">
        <v>46.52</v>
      </c>
      <c r="H143" s="60">
        <v>30.36</v>
      </c>
      <c r="I143" s="60">
        <v>22.83</v>
      </c>
      <c r="J143" s="60">
        <v>34.7</v>
      </c>
      <c r="K143" s="60">
        <v>70.48</v>
      </c>
      <c r="L143" s="60">
        <v>77</v>
      </c>
      <c r="M143" s="60">
        <v>77.73</v>
      </c>
      <c r="N143" s="60">
        <v>77.02</v>
      </c>
      <c r="O143" s="60">
        <v>73.91</v>
      </c>
      <c r="P143" s="60">
        <v>69.84</v>
      </c>
      <c r="Q143" s="60">
        <v>64.29</v>
      </c>
      <c r="R143" s="60">
        <v>57.57</v>
      </c>
      <c r="S143" s="60">
        <v>52.07</v>
      </c>
      <c r="T143" s="60">
        <v>48.29</v>
      </c>
      <c r="U143" s="60">
        <v>46.15</v>
      </c>
      <c r="V143" s="60">
        <v>51.18</v>
      </c>
      <c r="W143" s="60">
        <v>65.46</v>
      </c>
      <c r="X143" s="61">
        <v>78.15</v>
      </c>
      <c r="Y143" s="62">
        <v>86.979</v>
      </c>
      <c r="Z143" s="60">
        <v>-23.023</v>
      </c>
      <c r="AA143" s="60">
        <v>32.879</v>
      </c>
      <c r="AB143" s="63">
        <v>86.374</v>
      </c>
      <c r="AC143" s="64">
        <v>-14.388</v>
      </c>
      <c r="AD143" s="93">
        <v>26.91</v>
      </c>
      <c r="AE143" s="59">
        <v>87.014</v>
      </c>
      <c r="AF143" s="60">
        <v>-15.645</v>
      </c>
      <c r="AG143" s="61">
        <v>37.494</v>
      </c>
      <c r="AH143" s="65">
        <f>109.83*((AI143/100)+((Z143/185.2)*SQRT(AI143/100)))</f>
        <v>71.2145790710003</v>
      </c>
      <c r="AI143" s="66">
        <f>POWER(Y143,2)/100</f>
        <v>75.65346441</v>
      </c>
      <c r="AJ143" s="67">
        <f>-(35.55*((SQRT(AI143/100)*(AA143/38.4))-(AI143/100)))</f>
        <v>0.4194760424034323</v>
      </c>
      <c r="AK143" s="68">
        <f>109.83*((AL143/100)+((AC143/185.2)*SQRT(AL143/100)))</f>
        <v>74.56838698821166</v>
      </c>
      <c r="AL143" s="66">
        <f>POWER(AB143,2)/100</f>
        <v>74.60467875999998</v>
      </c>
      <c r="AM143" s="69">
        <f>-(35.55*((SQRT(AL143/100)*(AD143/38.4))-(AL143/100)))</f>
        <v>5.003804370273744</v>
      </c>
      <c r="AN143" s="97">
        <f>AL143</f>
        <v>74.60467875999998</v>
      </c>
      <c r="AO143" s="64">
        <f>AK143/(AL143+AK143+AM143)</f>
        <v>0.4836548240401147</v>
      </c>
      <c r="AP143" s="70">
        <f>AL143/(AL143+AK143+AM143)</f>
        <v>0.48389021454817494</v>
      </c>
      <c r="AQ143" s="202">
        <v>196</v>
      </c>
      <c r="AR143" s="203">
        <v>211</v>
      </c>
      <c r="AS143" s="204">
        <v>141</v>
      </c>
      <c r="AT143" s="71">
        <v>35216</v>
      </c>
    </row>
    <row r="144" spans="1:46" s="72" customFormat="1" ht="12">
      <c r="A144" s="57">
        <v>127</v>
      </c>
      <c r="B144" s="57">
        <f t="shared" si="38"/>
        <v>88.49999999999999</v>
      </c>
      <c r="C144" s="57" t="str">
        <f t="shared" si="39"/>
        <v>388</v>
      </c>
      <c r="D144" s="58" t="s">
        <v>167</v>
      </c>
      <c r="E144" s="59">
        <v>12.99</v>
      </c>
      <c r="F144" s="60">
        <v>4.81</v>
      </c>
      <c r="G144" s="60">
        <v>2.23</v>
      </c>
      <c r="H144" s="60">
        <v>3.25</v>
      </c>
      <c r="I144" s="60">
        <v>11.86</v>
      </c>
      <c r="J144" s="60">
        <v>32.69</v>
      </c>
      <c r="K144" s="60">
        <v>57.65</v>
      </c>
      <c r="L144" s="60">
        <v>73.94</v>
      </c>
      <c r="M144" s="60">
        <v>79.91</v>
      </c>
      <c r="N144" s="60">
        <v>79.34</v>
      </c>
      <c r="O144" s="60">
        <v>74.49</v>
      </c>
      <c r="P144" s="60">
        <v>68.16</v>
      </c>
      <c r="Q144" s="60">
        <v>61.64</v>
      </c>
      <c r="R144" s="60">
        <v>53</v>
      </c>
      <c r="S144" s="60">
        <v>46.93</v>
      </c>
      <c r="T144" s="60">
        <v>44.8</v>
      </c>
      <c r="U144" s="60">
        <v>41.55</v>
      </c>
      <c r="V144" s="60">
        <v>43.54</v>
      </c>
      <c r="W144" s="60">
        <v>55.15</v>
      </c>
      <c r="X144" s="61">
        <v>70.46</v>
      </c>
      <c r="Y144" s="62">
        <v>86.322</v>
      </c>
      <c r="Z144" s="60">
        <v>-29.204</v>
      </c>
      <c r="AA144" s="60">
        <v>46.684</v>
      </c>
      <c r="AB144" s="63">
        <v>85.692</v>
      </c>
      <c r="AC144" s="64">
        <v>-18.185</v>
      </c>
      <c r="AD144" s="93">
        <v>37.927</v>
      </c>
      <c r="AE144" s="59">
        <v>86.474</v>
      </c>
      <c r="AF144" s="60">
        <v>-20.155</v>
      </c>
      <c r="AG144" s="61">
        <v>54.171</v>
      </c>
      <c r="AH144" s="65">
        <f>109.83*((AI144/100)+((Z144/185.2)*SQRT(AI144/100)))</f>
        <v>66.8895982737046</v>
      </c>
      <c r="AI144" s="66">
        <f>POWER(Y144,2)/100</f>
        <v>74.51487684</v>
      </c>
      <c r="AJ144" s="67">
        <f>-(35.55*((SQRT(AI144/100)*(AA144/38.4))-(AI144/100)))</f>
        <v>-10.817614829317506</v>
      </c>
      <c r="AK144" s="68">
        <f>109.83*((AL144/100)+((AC144/185.2)*SQRT(AL144/100)))</f>
        <v>71.40816348619536</v>
      </c>
      <c r="AL144" s="66">
        <f>POWER(AB144,2)/100</f>
        <v>73.43118863999999</v>
      </c>
      <c r="AM144" s="69">
        <f>-(35.55*((SQRT(AL144/100)*(AD144/38.4))-(AL144/100)))</f>
        <v>-3.9834778567612523</v>
      </c>
      <c r="AN144" s="97">
        <f>AL144</f>
        <v>73.43118863999999</v>
      </c>
      <c r="AO144" s="64">
        <f>AK144/(AL144+AK144+AM144)</f>
        <v>0.5069590732836835</v>
      </c>
      <c r="AP144" s="70">
        <f>AL144/(AL144+AK144+AM144)</f>
        <v>0.5213214501763569</v>
      </c>
      <c r="AQ144" s="202">
        <v>195</v>
      </c>
      <c r="AR144" s="203">
        <v>213</v>
      </c>
      <c r="AS144" s="204">
        <v>117</v>
      </c>
      <c r="AT144" s="71">
        <v>35216</v>
      </c>
    </row>
    <row r="145" spans="1:46" s="72" customFormat="1" ht="12">
      <c r="A145" s="57">
        <v>128</v>
      </c>
      <c r="B145" s="57">
        <f t="shared" si="38"/>
        <v>89</v>
      </c>
      <c r="C145" s="57" t="str">
        <f t="shared" si="39"/>
        <v> 89</v>
      </c>
      <c r="D145" s="58" t="s">
        <v>168</v>
      </c>
      <c r="E145" s="59">
        <v>31.09</v>
      </c>
      <c r="F145" s="60">
        <v>25.26</v>
      </c>
      <c r="G145" s="60">
        <v>12.44</v>
      </c>
      <c r="H145" s="60">
        <v>6.3</v>
      </c>
      <c r="I145" s="60">
        <v>6.06</v>
      </c>
      <c r="J145" s="60">
        <v>8.18</v>
      </c>
      <c r="K145" s="60">
        <v>16.07</v>
      </c>
      <c r="L145" s="60">
        <v>35.88</v>
      </c>
      <c r="M145" s="60">
        <v>53.17</v>
      </c>
      <c r="N145" s="60">
        <v>51.64</v>
      </c>
      <c r="O145" s="60">
        <v>38.78</v>
      </c>
      <c r="P145" s="60">
        <v>23.25</v>
      </c>
      <c r="Q145" s="60">
        <v>13.02</v>
      </c>
      <c r="R145" s="60">
        <v>5.58</v>
      </c>
      <c r="S145" s="60">
        <v>2.74</v>
      </c>
      <c r="T145" s="60">
        <v>2.08</v>
      </c>
      <c r="U145" s="60">
        <v>1.37</v>
      </c>
      <c r="V145" s="60">
        <v>1.85</v>
      </c>
      <c r="W145" s="60">
        <v>7.31</v>
      </c>
      <c r="X145" s="61">
        <v>27.61</v>
      </c>
      <c r="Y145" s="62">
        <v>63.52</v>
      </c>
      <c r="Z145" s="60">
        <v>-56.184</v>
      </c>
      <c r="AA145" s="60">
        <v>44.232</v>
      </c>
      <c r="AB145" s="63">
        <v>60.205</v>
      </c>
      <c r="AC145" s="64">
        <v>-52.066</v>
      </c>
      <c r="AD145" s="93">
        <v>32.882</v>
      </c>
      <c r="AE145" s="59">
        <v>62.238</v>
      </c>
      <c r="AF145" s="60">
        <v>-41.851</v>
      </c>
      <c r="AG145" s="61">
        <v>44.893</v>
      </c>
      <c r="AH145" s="65">
        <f>109.83*((AI145/100)+((Z145/185.2)*SQRT(AI145/100)))</f>
        <v>23.149840139528294</v>
      </c>
      <c r="AI145" s="66">
        <f>POWER(Y145,2)/100</f>
        <v>40.347904</v>
      </c>
      <c r="AJ145" s="67">
        <f>-(35.55*((SQRT(AI145/100)*(AA145/38.4))-(AI145/100)))</f>
        <v>-11.667224177999998</v>
      </c>
      <c r="AK145" s="68">
        <f>109.83*((AL145/100)+((AC145/185.2)*SQRT(AL145/100)))</f>
        <v>21.219983284986444</v>
      </c>
      <c r="AL145" s="66">
        <f>POWER(AB145,2)/100</f>
        <v>36.24642025</v>
      </c>
      <c r="AM145" s="69">
        <f>-(35.55*((SQRT(AL145/100)*(AD145/38.4))-(AL145/100)))</f>
        <v>-5.441726193703124</v>
      </c>
      <c r="AN145" s="97">
        <f>AL145</f>
        <v>36.24642025</v>
      </c>
      <c r="AO145" s="64">
        <f>AK145/(AL145+AK145+AM145)</f>
        <v>0.4078830349255752</v>
      </c>
      <c r="AP145" s="70">
        <f>AL145/(AL145+AK145+AM145)</f>
        <v>0.6967159068036595</v>
      </c>
      <c r="AQ145" s="202">
        <v>44</v>
      </c>
      <c r="AR145" s="203">
        <v>144</v>
      </c>
      <c r="AS145" s="204">
        <v>59</v>
      </c>
      <c r="AT145" s="71">
        <v>35216</v>
      </c>
    </row>
    <row r="146" spans="1:46" s="72" customFormat="1" ht="12">
      <c r="A146" s="57">
        <v>129</v>
      </c>
      <c r="B146" s="57">
        <f t="shared" si="38"/>
        <v>89</v>
      </c>
      <c r="C146" s="57" t="str">
        <f t="shared" si="39"/>
        <v> 89</v>
      </c>
      <c r="D146" s="58" t="s">
        <v>196</v>
      </c>
      <c r="E146" s="59">
        <v>26.67</v>
      </c>
      <c r="F146" s="60">
        <v>28.9</v>
      </c>
      <c r="G146" s="60">
        <v>14.72</v>
      </c>
      <c r="H146" s="60">
        <v>3.5</v>
      </c>
      <c r="I146" s="60">
        <v>1.32</v>
      </c>
      <c r="J146" s="60">
        <v>8.19</v>
      </c>
      <c r="K146" s="60">
        <v>49.09</v>
      </c>
      <c r="L146" s="60">
        <v>63.62</v>
      </c>
      <c r="M146" s="60">
        <v>62.33</v>
      </c>
      <c r="N146" s="60">
        <v>55.21</v>
      </c>
      <c r="O146" s="60">
        <v>43.22</v>
      </c>
      <c r="P146" s="60">
        <v>29.85</v>
      </c>
      <c r="Q146" s="60">
        <v>17.87</v>
      </c>
      <c r="R146" s="60">
        <v>8.88</v>
      </c>
      <c r="S146" s="60">
        <v>4.45</v>
      </c>
      <c r="T146" s="60">
        <v>2.83</v>
      </c>
      <c r="U146" s="60">
        <v>1.98</v>
      </c>
      <c r="V146" s="60">
        <v>3.23</v>
      </c>
      <c r="W146" s="60">
        <v>14.49</v>
      </c>
      <c r="X146" s="61">
        <v>42.97</v>
      </c>
      <c r="Y146" s="62">
        <v>69.843</v>
      </c>
      <c r="Z146" s="60">
        <v>-65.074</v>
      </c>
      <c r="AA146" s="60">
        <v>43.687</v>
      </c>
      <c r="AB146" s="63">
        <v>65.673</v>
      </c>
      <c r="AC146" s="64">
        <v>-54.711</v>
      </c>
      <c r="AD146" s="93">
        <v>26.317</v>
      </c>
      <c r="AE146" s="59">
        <v>67.497</v>
      </c>
      <c r="AF146" s="60">
        <v>-45.521</v>
      </c>
      <c r="AG146" s="61">
        <v>47.473</v>
      </c>
      <c r="AH146" s="65">
        <f>109.83*((AI146/100)+((Z146/185.2)*SQRT(AI146/100)))</f>
        <v>26.62236091101127</v>
      </c>
      <c r="AI146" s="66">
        <f>POWER(Y146,2)/100</f>
        <v>48.78044649</v>
      </c>
      <c r="AJ146" s="67">
        <f>-(35.55*((SQRT(AI146/100)*(AA146/38.4))-(AI146/100)))</f>
        <v>-10.906277070344068</v>
      </c>
      <c r="AK146" s="68">
        <f>109.83*((AL146/100)+((AC146/185.2)*SQRT(AL146/100)))</f>
        <v>26.061110002679456</v>
      </c>
      <c r="AL146" s="66">
        <f>POWER(AB146,2)/100</f>
        <v>43.12942929</v>
      </c>
      <c r="AM146" s="69">
        <f>-(35.55*((SQRT(AL146/100)*(AD146/38.4))-(AL146/100)))</f>
        <v>-0.6679165130690664</v>
      </c>
      <c r="AN146" s="97">
        <f>AL146</f>
        <v>43.12942929</v>
      </c>
      <c r="AO146" s="64">
        <f>AK146/(AL146+AK146+AM146)</f>
        <v>0.3803285534837147</v>
      </c>
      <c r="AP146" s="70">
        <f>AL146/(AL146+AK146+AM146)</f>
        <v>0.6294188333788298</v>
      </c>
      <c r="AQ146" s="202">
        <v>42</v>
      </c>
      <c r="AR146" s="203">
        <v>164</v>
      </c>
      <c r="AS146" s="204">
        <v>85</v>
      </c>
      <c r="AT146" s="71">
        <v>35216</v>
      </c>
    </row>
    <row r="147" spans="1:46" s="72" customFormat="1" ht="12">
      <c r="A147" s="57">
        <v>130</v>
      </c>
      <c r="B147" s="57">
        <f aca="true" t="shared" si="58" ref="B147:B186">IF(LEFT(C147,1)="3",(((C147/100)-INT(C147/100))*100+0.5),VALUE(C147))</f>
        <v>89.50000000000001</v>
      </c>
      <c r="C147" s="57" t="str">
        <f aca="true" t="shared" si="59" ref="C147:C186">RIGHT(D147,3)</f>
        <v>389</v>
      </c>
      <c r="D147" s="58" t="s">
        <v>169</v>
      </c>
      <c r="E147" s="59">
        <v>3.71</v>
      </c>
      <c r="F147" s="60">
        <v>4.26</v>
      </c>
      <c r="G147" s="60">
        <v>2.97</v>
      </c>
      <c r="H147" s="60">
        <v>0.47</v>
      </c>
      <c r="I147" s="60">
        <v>0.17</v>
      </c>
      <c r="J147" s="60">
        <v>2.73</v>
      </c>
      <c r="K147" s="60">
        <v>44.69</v>
      </c>
      <c r="L147" s="60">
        <v>76.95</v>
      </c>
      <c r="M147" s="60">
        <v>72.2</v>
      </c>
      <c r="N147" s="60">
        <v>54.89</v>
      </c>
      <c r="O147" s="60">
        <v>32.06</v>
      </c>
      <c r="P147" s="60">
        <v>18.26</v>
      </c>
      <c r="Q147" s="60">
        <v>10.57</v>
      </c>
      <c r="R147" s="60">
        <v>6.93</v>
      </c>
      <c r="S147" s="60">
        <v>6.53</v>
      </c>
      <c r="T147" s="60">
        <v>6.9</v>
      </c>
      <c r="U147" s="60">
        <v>4.75</v>
      </c>
      <c r="V147" s="60">
        <v>7.25</v>
      </c>
      <c r="W147" s="60">
        <v>6.22</v>
      </c>
      <c r="X147" s="61">
        <v>13.91</v>
      </c>
      <c r="Y147" s="62">
        <v>68.236</v>
      </c>
      <c r="Z147" s="60">
        <v>-83.627</v>
      </c>
      <c r="AA147" s="60">
        <v>48.213</v>
      </c>
      <c r="AB147" s="63">
        <v>62.706</v>
      </c>
      <c r="AC147" s="64">
        <v>-67.936</v>
      </c>
      <c r="AD147" s="93">
        <v>25.949</v>
      </c>
      <c r="AE147" s="59">
        <v>63.33</v>
      </c>
      <c r="AF147" s="60">
        <v>-59.37</v>
      </c>
      <c r="AG147" s="61">
        <v>47.248</v>
      </c>
      <c r="AH147" s="65">
        <f aca="true" t="shared" si="60" ref="AH147:AH159">109.83*((AI147/100)+((Z147/185.2)*SQRT(AI147/100)))</f>
        <v>17.29775631881163</v>
      </c>
      <c r="AI147" s="66">
        <f aca="true" t="shared" si="61" ref="AI147:AI159">POWER(Y147,2)/100</f>
        <v>46.561516960000006</v>
      </c>
      <c r="AJ147" s="67">
        <f aca="true" t="shared" si="62" ref="AJ147:AJ159">-(35.55*((SQRT(AI147/100)*(AA147/38.4))-(AI147/100)))</f>
        <v>-13.904308748688754</v>
      </c>
      <c r="AK147" s="68">
        <f aca="true" t="shared" si="63" ref="AK147:AK159">109.83*((AL147/100)+((AC147/185.2)*SQRT(AL147/100)))</f>
        <v>17.922380679270503</v>
      </c>
      <c r="AL147" s="66">
        <f aca="true" t="shared" si="64" ref="AL147:AL159">POWER(AB147,2)/100</f>
        <v>39.320424360000004</v>
      </c>
      <c r="AM147" s="69">
        <f aca="true" t="shared" si="65" ref="AM147:AM159">-(35.55*((SQRT(AL147/100)*(AD147/38.4))-(AL147/100)))</f>
        <v>-1.0855127563481275</v>
      </c>
      <c r="AN147" s="97">
        <f aca="true" t="shared" si="66" ref="AN147:AN159">AL147</f>
        <v>39.320424360000004</v>
      </c>
      <c r="AO147" s="64">
        <f aca="true" t="shared" si="67" ref="AO147:AO159">AK147/(AL147+AK147+AM147)</f>
        <v>0.3191460975179667</v>
      </c>
      <c r="AP147" s="70">
        <f aca="true" t="shared" si="68" ref="AP147:AP159">AL147/(AL147+AK147+AM147)</f>
        <v>0.700183765305178</v>
      </c>
      <c r="AQ147" s="202">
        <v>0</v>
      </c>
      <c r="AR147" s="203">
        <v>160</v>
      </c>
      <c r="AS147" s="204">
        <v>86</v>
      </c>
      <c r="AT147" s="71">
        <v>35216</v>
      </c>
    </row>
    <row r="148" spans="1:46" s="72" customFormat="1" ht="12">
      <c r="A148" s="57">
        <v>131</v>
      </c>
      <c r="B148" s="57">
        <f t="shared" si="58"/>
        <v>90</v>
      </c>
      <c r="C148" s="57" t="str">
        <f t="shared" si="59"/>
        <v> 90</v>
      </c>
      <c r="D148" s="58" t="s">
        <v>170</v>
      </c>
      <c r="E148" s="59">
        <v>7.82</v>
      </c>
      <c r="F148" s="60">
        <v>5.28</v>
      </c>
      <c r="G148" s="60">
        <v>1.27</v>
      </c>
      <c r="H148" s="60">
        <v>0.33</v>
      </c>
      <c r="I148" s="60">
        <v>0.46</v>
      </c>
      <c r="J148" s="60">
        <v>1.03</v>
      </c>
      <c r="K148" s="60">
        <v>3.84</v>
      </c>
      <c r="L148" s="60">
        <v>14.49</v>
      </c>
      <c r="M148" s="60">
        <v>25.88</v>
      </c>
      <c r="N148" s="60">
        <v>20.13</v>
      </c>
      <c r="O148" s="60">
        <v>8.53</v>
      </c>
      <c r="P148" s="60">
        <v>1.96</v>
      </c>
      <c r="Q148" s="60">
        <v>0.41</v>
      </c>
      <c r="R148" s="60">
        <v>0.04</v>
      </c>
      <c r="S148" s="60">
        <v>0.02</v>
      </c>
      <c r="T148" s="60">
        <v>0.04</v>
      </c>
      <c r="U148" s="60">
        <v>0.04</v>
      </c>
      <c r="V148" s="60">
        <v>0.06</v>
      </c>
      <c r="W148" s="60">
        <v>0.21</v>
      </c>
      <c r="X148" s="61">
        <v>4</v>
      </c>
      <c r="Y148" s="62">
        <v>38.444</v>
      </c>
      <c r="Z148" s="60">
        <v>-67.296</v>
      </c>
      <c r="AA148" s="60">
        <v>40.042</v>
      </c>
      <c r="AB148" s="63">
        <v>34.217</v>
      </c>
      <c r="AC148" s="64">
        <v>-63.441</v>
      </c>
      <c r="AD148" s="93">
        <v>25.446</v>
      </c>
      <c r="AE148" s="59">
        <v>34.577</v>
      </c>
      <c r="AF148" s="60">
        <v>-52.904</v>
      </c>
      <c r="AG148" s="61">
        <v>36.559</v>
      </c>
      <c r="AH148" s="65">
        <f t="shared" si="60"/>
        <v>0.8896678326534383</v>
      </c>
      <c r="AI148" s="66">
        <f t="shared" si="61"/>
        <v>14.779411360000001</v>
      </c>
      <c r="AJ148" s="67">
        <f t="shared" si="62"/>
        <v>-8.997161119957502</v>
      </c>
      <c r="AK148" s="68">
        <f t="shared" si="63"/>
        <v>-0.014430761607494914</v>
      </c>
      <c r="AL148" s="66">
        <f t="shared" si="64"/>
        <v>11.70803089</v>
      </c>
      <c r="AM148" s="69">
        <f t="shared" si="65"/>
        <v>-3.898440734776876</v>
      </c>
      <c r="AN148" s="97">
        <f t="shared" si="66"/>
        <v>11.70803089</v>
      </c>
      <c r="AO148" s="64">
        <f t="shared" si="67"/>
        <v>-0.0018512465080975711</v>
      </c>
      <c r="AP148" s="70">
        <f t="shared" si="68"/>
        <v>1.501961704540523</v>
      </c>
      <c r="AQ148" s="202">
        <v>0</v>
      </c>
      <c r="AR148" s="203">
        <v>74</v>
      </c>
      <c r="AS148" s="204">
        <v>39</v>
      </c>
      <c r="AT148" s="71">
        <v>35216</v>
      </c>
    </row>
    <row r="149" spans="1:46" s="72" customFormat="1" ht="12">
      <c r="A149" s="57">
        <v>132</v>
      </c>
      <c r="B149" s="57">
        <f t="shared" si="58"/>
        <v>91</v>
      </c>
      <c r="C149" s="57" t="str">
        <f t="shared" si="59"/>
        <v> 91</v>
      </c>
      <c r="D149" s="58" t="s">
        <v>171</v>
      </c>
      <c r="E149" s="59">
        <v>12.5</v>
      </c>
      <c r="F149" s="60">
        <v>6.72</v>
      </c>
      <c r="G149" s="60">
        <v>0.51</v>
      </c>
      <c r="H149" s="60">
        <v>0.05</v>
      </c>
      <c r="I149" s="60">
        <v>0.03</v>
      </c>
      <c r="J149" s="60">
        <v>0.26</v>
      </c>
      <c r="K149" s="60">
        <v>8.11</v>
      </c>
      <c r="L149" s="60">
        <v>16.31</v>
      </c>
      <c r="M149" s="60">
        <v>11.39</v>
      </c>
      <c r="N149" s="60">
        <v>5.64</v>
      </c>
      <c r="O149" s="60">
        <v>2.13</v>
      </c>
      <c r="P149" s="60">
        <v>0.69</v>
      </c>
      <c r="Q149" s="60">
        <v>0.32</v>
      </c>
      <c r="R149" s="60">
        <v>0.3</v>
      </c>
      <c r="S149" s="60">
        <v>0.19</v>
      </c>
      <c r="T149" s="60">
        <v>2.36</v>
      </c>
      <c r="U149" s="60">
        <v>28.35</v>
      </c>
      <c r="V149" s="60">
        <v>63.43</v>
      </c>
      <c r="W149" s="60">
        <v>76.72</v>
      </c>
      <c r="X149" s="61">
        <v>80.64</v>
      </c>
      <c r="Y149" s="62">
        <v>26.773</v>
      </c>
      <c r="Z149" s="60">
        <v>-56.764</v>
      </c>
      <c r="AA149" s="60">
        <v>19.1</v>
      </c>
      <c r="AB149" s="63">
        <v>22.888</v>
      </c>
      <c r="AC149" s="64">
        <v>-38.718</v>
      </c>
      <c r="AD149" s="93">
        <v>4.872</v>
      </c>
      <c r="AE149" s="59">
        <v>21.366</v>
      </c>
      <c r="AF149" s="60">
        <v>-45.782</v>
      </c>
      <c r="AG149" s="61">
        <v>13.969</v>
      </c>
      <c r="AH149" s="65">
        <f t="shared" si="60"/>
        <v>-1.140055303971404</v>
      </c>
      <c r="AI149" s="66">
        <f t="shared" si="61"/>
        <v>7.16793529</v>
      </c>
      <c r="AJ149" s="67">
        <f t="shared" si="62"/>
        <v>-2.1859138129987508</v>
      </c>
      <c r="AK149" s="68">
        <f t="shared" si="63"/>
        <v>0.49822104315804744</v>
      </c>
      <c r="AL149" s="66">
        <f t="shared" si="64"/>
        <v>5.2386054400000015</v>
      </c>
      <c r="AM149" s="69">
        <f t="shared" si="65"/>
        <v>0.8299824514200002</v>
      </c>
      <c r="AN149" s="97">
        <f t="shared" si="66"/>
        <v>5.2386054400000015</v>
      </c>
      <c r="AO149" s="64">
        <f t="shared" si="67"/>
        <v>0.0758695811194727</v>
      </c>
      <c r="AP149" s="70">
        <f t="shared" si="68"/>
        <v>0.7977398904383698</v>
      </c>
      <c r="AQ149" s="202">
        <v>0</v>
      </c>
      <c r="AR149" s="203">
        <v>46</v>
      </c>
      <c r="AS149" s="204">
        <v>34</v>
      </c>
      <c r="AT149" s="71">
        <v>35216</v>
      </c>
    </row>
    <row r="150" spans="1:46" s="72" customFormat="1" ht="12">
      <c r="A150" s="57">
        <v>133</v>
      </c>
      <c r="B150" s="57">
        <f t="shared" si="58"/>
        <v>92</v>
      </c>
      <c r="C150" s="57" t="str">
        <f t="shared" si="59"/>
        <v> 92</v>
      </c>
      <c r="D150" s="58" t="s">
        <v>172</v>
      </c>
      <c r="E150" s="59">
        <v>39.76</v>
      </c>
      <c r="F150" s="60">
        <v>50.67</v>
      </c>
      <c r="G150" s="60">
        <v>51.97</v>
      </c>
      <c r="H150" s="60">
        <v>42.49</v>
      </c>
      <c r="I150" s="60">
        <v>36.6</v>
      </c>
      <c r="J150" s="60">
        <v>46.76</v>
      </c>
      <c r="K150" s="60">
        <v>72.23</v>
      </c>
      <c r="L150" s="60">
        <v>73.57</v>
      </c>
      <c r="M150" s="60">
        <v>69.04</v>
      </c>
      <c r="N150" s="60">
        <v>61.65</v>
      </c>
      <c r="O150" s="60">
        <v>50.11</v>
      </c>
      <c r="P150" s="60">
        <v>37.1</v>
      </c>
      <c r="Q150" s="60">
        <v>24.58</v>
      </c>
      <c r="R150" s="60">
        <v>13.93</v>
      </c>
      <c r="S150" s="60">
        <v>8.12</v>
      </c>
      <c r="T150" s="60">
        <v>5.61</v>
      </c>
      <c r="U150" s="60">
        <v>4.25</v>
      </c>
      <c r="V150" s="60">
        <v>6.44</v>
      </c>
      <c r="W150" s="60">
        <v>21.45</v>
      </c>
      <c r="X150" s="61">
        <v>50.96</v>
      </c>
      <c r="Y150" s="62">
        <v>75.718</v>
      </c>
      <c r="Z150" s="60">
        <v>-44.694</v>
      </c>
      <c r="AA150" s="60">
        <v>1.514</v>
      </c>
      <c r="AB150" s="63">
        <v>70.993</v>
      </c>
      <c r="AC150" s="64">
        <v>-46.459</v>
      </c>
      <c r="AD150" s="93">
        <v>-9.556</v>
      </c>
      <c r="AE150" s="59">
        <v>73.062</v>
      </c>
      <c r="AF150" s="60">
        <v>-32.289</v>
      </c>
      <c r="AG150" s="61">
        <v>-0.101</v>
      </c>
      <c r="AH150" s="65">
        <f t="shared" si="60"/>
        <v>42.8987847032043</v>
      </c>
      <c r="AI150" s="66">
        <f t="shared" si="61"/>
        <v>57.33215524</v>
      </c>
      <c r="AJ150" s="67">
        <f t="shared" si="62"/>
        <v>19.320292854851242</v>
      </c>
      <c r="AK150" s="68">
        <f t="shared" si="63"/>
        <v>35.79454239047531</v>
      </c>
      <c r="AL150" s="66">
        <f t="shared" si="64"/>
        <v>50.400060489999994</v>
      </c>
      <c r="AM150" s="69">
        <f t="shared" si="65"/>
        <v>24.19780582435125</v>
      </c>
      <c r="AN150" s="97">
        <f t="shared" si="66"/>
        <v>50.400060489999994</v>
      </c>
      <c r="AO150" s="64">
        <f t="shared" si="67"/>
        <v>0.3242482233192753</v>
      </c>
      <c r="AP150" s="70">
        <f t="shared" si="68"/>
        <v>0.45655368046875866</v>
      </c>
      <c r="AQ150" s="202">
        <v>0</v>
      </c>
      <c r="AR150" s="203">
        <v>179</v>
      </c>
      <c r="AS150" s="204">
        <v>171</v>
      </c>
      <c r="AT150" s="71">
        <v>35216</v>
      </c>
    </row>
    <row r="151" spans="1:46" s="72" customFormat="1" ht="12">
      <c r="A151" s="57">
        <v>134</v>
      </c>
      <c r="B151" s="57">
        <f t="shared" si="58"/>
        <v>93</v>
      </c>
      <c r="C151" s="57" t="str">
        <f t="shared" si="59"/>
        <v> 93</v>
      </c>
      <c r="D151" s="58" t="s">
        <v>197</v>
      </c>
      <c r="E151" s="59">
        <v>53.09</v>
      </c>
      <c r="F151" s="60">
        <v>55.21</v>
      </c>
      <c r="G151" s="60">
        <v>43.72</v>
      </c>
      <c r="H151" s="60">
        <v>25.76</v>
      </c>
      <c r="I151" s="60">
        <v>17.51</v>
      </c>
      <c r="J151" s="60">
        <v>27.47</v>
      </c>
      <c r="K151" s="60">
        <v>58.8</v>
      </c>
      <c r="L151" s="60">
        <v>58.45</v>
      </c>
      <c r="M151" s="60">
        <v>47.65</v>
      </c>
      <c r="N151" s="60">
        <v>33</v>
      </c>
      <c r="O151" s="60">
        <v>21.54</v>
      </c>
      <c r="P151" s="60">
        <v>11.55</v>
      </c>
      <c r="Q151" s="60">
        <v>8.4</v>
      </c>
      <c r="R151" s="60">
        <v>7.6</v>
      </c>
      <c r="S151" s="60">
        <v>5.97</v>
      </c>
      <c r="T151" s="60">
        <v>20.04</v>
      </c>
      <c r="U151" s="60">
        <v>58.9</v>
      </c>
      <c r="V151" s="60">
        <v>77.66</v>
      </c>
      <c r="W151" s="60">
        <v>82.34</v>
      </c>
      <c r="X151" s="61">
        <v>84.21</v>
      </c>
      <c r="Y151" s="62">
        <v>60.281</v>
      </c>
      <c r="Z151" s="60">
        <v>-50.724</v>
      </c>
      <c r="AA151" s="60">
        <v>-2.769</v>
      </c>
      <c r="AB151" s="63">
        <v>54.778</v>
      </c>
      <c r="AC151" s="64">
        <v>-44.491</v>
      </c>
      <c r="AD151" s="93">
        <v>-16.394</v>
      </c>
      <c r="AE151" s="59">
        <v>54.657</v>
      </c>
      <c r="AF151" s="60">
        <v>-38.676</v>
      </c>
      <c r="AG151" s="61">
        <v>-7.958</v>
      </c>
      <c r="AH151" s="65">
        <f t="shared" si="60"/>
        <v>21.776835211421098</v>
      </c>
      <c r="AI151" s="66">
        <f t="shared" si="61"/>
        <v>36.33798961</v>
      </c>
      <c r="AJ151" s="67">
        <f t="shared" si="62"/>
        <v>14.46345167717531</v>
      </c>
      <c r="AK151" s="68">
        <f t="shared" si="63"/>
        <v>18.502900193972213</v>
      </c>
      <c r="AL151" s="66">
        <f t="shared" si="64"/>
        <v>30.006292839999997</v>
      </c>
      <c r="AM151" s="69">
        <f t="shared" si="65"/>
        <v>18.98103538915125</v>
      </c>
      <c r="AN151" s="97">
        <f t="shared" si="66"/>
        <v>30.006292839999997</v>
      </c>
      <c r="AO151" s="64">
        <f t="shared" si="67"/>
        <v>0.27415672796319596</v>
      </c>
      <c r="AP151" s="70">
        <f t="shared" si="68"/>
        <v>0.4446020341178644</v>
      </c>
      <c r="AQ151" s="202">
        <v>0</v>
      </c>
      <c r="AR151" s="203">
        <v>128</v>
      </c>
      <c r="AS151" s="204">
        <v>132</v>
      </c>
      <c r="AT151" s="71">
        <v>35216</v>
      </c>
    </row>
    <row r="152" spans="1:46" s="72" customFormat="1" ht="12">
      <c r="A152" s="57">
        <v>135</v>
      </c>
      <c r="B152" s="57">
        <f t="shared" si="58"/>
        <v>94</v>
      </c>
      <c r="C152" s="57" t="str">
        <f t="shared" si="59"/>
        <v> 94</v>
      </c>
      <c r="D152" s="58" t="s">
        <v>173</v>
      </c>
      <c r="E152" s="59">
        <v>20.52</v>
      </c>
      <c r="F152" s="60">
        <v>17.37</v>
      </c>
      <c r="G152" s="60">
        <v>8.41</v>
      </c>
      <c r="H152" s="60">
        <v>4.58</v>
      </c>
      <c r="I152" s="60">
        <v>7.86</v>
      </c>
      <c r="J152" s="60">
        <v>15.34</v>
      </c>
      <c r="K152" s="60">
        <v>25.98</v>
      </c>
      <c r="L152" s="60">
        <v>38.39</v>
      </c>
      <c r="M152" s="60">
        <v>43.83</v>
      </c>
      <c r="N152" s="60">
        <v>33.91</v>
      </c>
      <c r="O152" s="60">
        <v>18.13</v>
      </c>
      <c r="P152" s="60">
        <v>6.57</v>
      </c>
      <c r="Q152" s="60">
        <v>2.15</v>
      </c>
      <c r="R152" s="60">
        <v>0.46</v>
      </c>
      <c r="S152" s="60">
        <v>0.13</v>
      </c>
      <c r="T152" s="60">
        <v>0.1</v>
      </c>
      <c r="U152" s="60">
        <v>0.08</v>
      </c>
      <c r="V152" s="60">
        <v>0.19</v>
      </c>
      <c r="W152" s="60">
        <v>0.99</v>
      </c>
      <c r="X152" s="61">
        <v>10.13</v>
      </c>
      <c r="Y152" s="62">
        <v>53.341</v>
      </c>
      <c r="Z152" s="60">
        <v>-69.999</v>
      </c>
      <c r="AA152" s="60">
        <v>15.482</v>
      </c>
      <c r="AB152" s="63">
        <v>47.533</v>
      </c>
      <c r="AC152" s="64">
        <v>-69.731</v>
      </c>
      <c r="AD152" s="93">
        <v>0.152</v>
      </c>
      <c r="AE152" s="59">
        <v>48.444</v>
      </c>
      <c r="AF152" s="60">
        <v>-54.378</v>
      </c>
      <c r="AG152" s="61">
        <v>11.485</v>
      </c>
      <c r="AH152" s="65">
        <f t="shared" si="60"/>
        <v>9.106692540539953</v>
      </c>
      <c r="AI152" s="66">
        <f t="shared" si="61"/>
        <v>28.45262281</v>
      </c>
      <c r="AJ152" s="67">
        <f t="shared" si="62"/>
        <v>2.4695710498143737</v>
      </c>
      <c r="AK152" s="68">
        <f t="shared" si="63"/>
        <v>5.158566923365513</v>
      </c>
      <c r="AL152" s="66">
        <f t="shared" si="64"/>
        <v>22.593860890000002</v>
      </c>
      <c r="AM152" s="69">
        <f t="shared" si="65"/>
        <v>7.965229702957501</v>
      </c>
      <c r="AN152" s="97">
        <f t="shared" si="66"/>
        <v>22.593860890000002</v>
      </c>
      <c r="AO152" s="64">
        <f t="shared" si="67"/>
        <v>0.14442623850704772</v>
      </c>
      <c r="AP152" s="70">
        <f t="shared" si="68"/>
        <v>0.632568383849769</v>
      </c>
      <c r="AQ152" s="202">
        <v>0</v>
      </c>
      <c r="AR152" s="203">
        <v>114</v>
      </c>
      <c r="AS152" s="204">
        <v>94</v>
      </c>
      <c r="AT152" s="71">
        <v>35216</v>
      </c>
    </row>
    <row r="153" spans="1:46" s="72" customFormat="1" ht="12">
      <c r="A153" s="57">
        <v>136</v>
      </c>
      <c r="B153" s="57">
        <f t="shared" si="58"/>
        <v>95</v>
      </c>
      <c r="C153" s="57" t="str">
        <f t="shared" si="59"/>
        <v> 95</v>
      </c>
      <c r="D153" s="58" t="s">
        <v>174</v>
      </c>
      <c r="E153" s="59">
        <v>17.73</v>
      </c>
      <c r="F153" s="60">
        <v>10.87</v>
      </c>
      <c r="G153" s="60">
        <v>5.97</v>
      </c>
      <c r="H153" s="60">
        <v>5.37</v>
      </c>
      <c r="I153" s="60">
        <v>10.18</v>
      </c>
      <c r="J153" s="60">
        <v>23.11</v>
      </c>
      <c r="K153" s="60">
        <v>35.93</v>
      </c>
      <c r="L153" s="60">
        <v>39.33</v>
      </c>
      <c r="M153" s="60">
        <v>28.25</v>
      </c>
      <c r="N153" s="60">
        <v>14.16</v>
      </c>
      <c r="O153" s="60">
        <v>5.37</v>
      </c>
      <c r="P153" s="60">
        <v>1.81</v>
      </c>
      <c r="Q153" s="60">
        <v>0.54</v>
      </c>
      <c r="R153" s="60">
        <v>0.36</v>
      </c>
      <c r="S153" s="60">
        <v>0.32</v>
      </c>
      <c r="T153" s="60">
        <v>0.53</v>
      </c>
      <c r="U153" s="60">
        <v>3.69</v>
      </c>
      <c r="V153" s="60">
        <v>21.69</v>
      </c>
      <c r="W153" s="60">
        <v>55.2</v>
      </c>
      <c r="X153" s="61">
        <v>77.18</v>
      </c>
      <c r="Y153" s="62">
        <v>43.635</v>
      </c>
      <c r="Z153" s="60">
        <v>-61.366</v>
      </c>
      <c r="AA153" s="60">
        <v>-11.732</v>
      </c>
      <c r="AB153" s="63">
        <v>36.314</v>
      </c>
      <c r="AC153" s="64">
        <v>-64.674</v>
      </c>
      <c r="AD153" s="93">
        <v>-28.968</v>
      </c>
      <c r="AE153" s="59">
        <v>35.958</v>
      </c>
      <c r="AF153" s="60">
        <v>-48.609</v>
      </c>
      <c r="AG153" s="61">
        <v>-19.618</v>
      </c>
      <c r="AH153" s="65">
        <f t="shared" si="60"/>
        <v>5.032058827912578</v>
      </c>
      <c r="AI153" s="66">
        <f t="shared" si="61"/>
        <v>19.04013225</v>
      </c>
      <c r="AJ153" s="67">
        <f t="shared" si="62"/>
        <v>11.508080270343749</v>
      </c>
      <c r="AK153" s="68">
        <f t="shared" si="63"/>
        <v>0.5555131409587086</v>
      </c>
      <c r="AL153" s="66">
        <f t="shared" si="64"/>
        <v>13.18706596</v>
      </c>
      <c r="AM153" s="69">
        <f t="shared" si="65"/>
        <v>14.426701816904998</v>
      </c>
      <c r="AN153" s="97">
        <f t="shared" si="66"/>
        <v>13.18706596</v>
      </c>
      <c r="AO153" s="64">
        <f t="shared" si="67"/>
        <v>0.019720529699656864</v>
      </c>
      <c r="AP153" s="70">
        <f t="shared" si="68"/>
        <v>0.4681364071184844</v>
      </c>
      <c r="AQ153" s="202">
        <v>0</v>
      </c>
      <c r="AR153" s="203">
        <v>90</v>
      </c>
      <c r="AS153" s="204">
        <v>101</v>
      </c>
      <c r="AT153" s="71">
        <v>35216</v>
      </c>
    </row>
    <row r="154" spans="1:46" s="72" customFormat="1" ht="12">
      <c r="A154" s="57">
        <v>137</v>
      </c>
      <c r="B154" s="57">
        <f t="shared" si="58"/>
        <v>95.50000000000001</v>
      </c>
      <c r="C154" s="57" t="str">
        <f t="shared" si="59"/>
        <v>395</v>
      </c>
      <c r="D154" s="58" t="s">
        <v>175</v>
      </c>
      <c r="E154" s="59">
        <v>18.69</v>
      </c>
      <c r="F154" s="60">
        <v>14.86</v>
      </c>
      <c r="G154" s="60">
        <v>8.01</v>
      </c>
      <c r="H154" s="60">
        <v>5.65</v>
      </c>
      <c r="I154" s="60">
        <v>10.64</v>
      </c>
      <c r="J154" s="60">
        <v>22.27</v>
      </c>
      <c r="K154" s="60">
        <v>34.3</v>
      </c>
      <c r="L154" s="60">
        <v>41.13</v>
      </c>
      <c r="M154" s="60">
        <v>37.24</v>
      </c>
      <c r="N154" s="60">
        <v>23.92</v>
      </c>
      <c r="O154" s="60">
        <v>11.26</v>
      </c>
      <c r="P154" s="60">
        <v>4.02</v>
      </c>
      <c r="Q154" s="60">
        <v>1.29</v>
      </c>
      <c r="R154" s="60">
        <v>0.42</v>
      </c>
      <c r="S154" s="60">
        <v>0.19</v>
      </c>
      <c r="T154" s="60">
        <v>0.19</v>
      </c>
      <c r="U154" s="60">
        <v>0.22</v>
      </c>
      <c r="V154" s="60">
        <v>0.64</v>
      </c>
      <c r="W154" s="60">
        <v>4.14</v>
      </c>
      <c r="X154" s="61">
        <v>21.18</v>
      </c>
      <c r="Y154" s="62">
        <v>49.444</v>
      </c>
      <c r="Z154" s="60">
        <v>-65.965</v>
      </c>
      <c r="AA154" s="60">
        <v>-1.447</v>
      </c>
      <c r="AB154" s="63">
        <v>42.699</v>
      </c>
      <c r="AC154" s="64">
        <v>-68.702</v>
      </c>
      <c r="AD154" s="93">
        <v>-17.851</v>
      </c>
      <c r="AE154" s="59">
        <v>43.068</v>
      </c>
      <c r="AF154" s="60">
        <v>-51.51</v>
      </c>
      <c r="AG154" s="61">
        <v>-7.447</v>
      </c>
      <c r="AH154" s="65">
        <f t="shared" si="60"/>
        <v>7.5079827132689925</v>
      </c>
      <c r="AI154" s="66">
        <f t="shared" si="61"/>
        <v>24.447091360000005</v>
      </c>
      <c r="AJ154" s="67">
        <f t="shared" si="62"/>
        <v>9.35329550644875</v>
      </c>
      <c r="AK154" s="68">
        <f t="shared" si="63"/>
        <v>2.627547674827271</v>
      </c>
      <c r="AL154" s="66">
        <f t="shared" si="64"/>
        <v>18.232046009999998</v>
      </c>
      <c r="AM154" s="69">
        <f t="shared" si="65"/>
        <v>13.537980802375309</v>
      </c>
      <c r="AN154" s="97">
        <f t="shared" si="66"/>
        <v>18.232046009999998</v>
      </c>
      <c r="AO154" s="64">
        <f t="shared" si="67"/>
        <v>0.07638758586902211</v>
      </c>
      <c r="AP154" s="70">
        <f t="shared" si="68"/>
        <v>0.530038710048673</v>
      </c>
      <c r="AQ154" s="202">
        <v>0</v>
      </c>
      <c r="AR154" s="203">
        <v>102</v>
      </c>
      <c r="AS154" s="204">
        <v>102</v>
      </c>
      <c r="AT154" s="71">
        <v>35216</v>
      </c>
    </row>
    <row r="155" spans="1:46" s="72" customFormat="1" ht="12">
      <c r="A155" s="57">
        <v>138</v>
      </c>
      <c r="B155" s="57">
        <f t="shared" si="58"/>
        <v>96</v>
      </c>
      <c r="C155" s="57" t="str">
        <f t="shared" si="59"/>
        <v> 96</v>
      </c>
      <c r="D155" s="58" t="s">
        <v>176</v>
      </c>
      <c r="E155" s="59">
        <v>73.8</v>
      </c>
      <c r="F155" s="60">
        <v>64.41</v>
      </c>
      <c r="G155" s="60">
        <v>45.57</v>
      </c>
      <c r="H155" s="60">
        <v>27.87</v>
      </c>
      <c r="I155" s="60">
        <v>20.57</v>
      </c>
      <c r="J155" s="60">
        <v>28.3</v>
      </c>
      <c r="K155" s="60">
        <v>61.95</v>
      </c>
      <c r="L155" s="60">
        <v>85.02</v>
      </c>
      <c r="M155" s="60">
        <v>87.15</v>
      </c>
      <c r="N155" s="60">
        <v>86.9</v>
      </c>
      <c r="O155" s="60">
        <v>86.8</v>
      </c>
      <c r="P155" s="60">
        <v>86.06</v>
      </c>
      <c r="Q155" s="60">
        <v>85.18</v>
      </c>
      <c r="R155" s="60">
        <v>83.85</v>
      </c>
      <c r="S155" s="60">
        <v>82.87</v>
      </c>
      <c r="T155" s="60">
        <v>82.43</v>
      </c>
      <c r="U155" s="60">
        <v>81.59</v>
      </c>
      <c r="V155" s="60">
        <v>82.11</v>
      </c>
      <c r="W155" s="60">
        <v>84.19</v>
      </c>
      <c r="X155" s="61">
        <v>86.53</v>
      </c>
      <c r="Y155" s="62">
        <v>92.762</v>
      </c>
      <c r="Z155" s="60">
        <v>-15.284</v>
      </c>
      <c r="AA155" s="60">
        <v>48.214</v>
      </c>
      <c r="AB155" s="63">
        <v>93.666</v>
      </c>
      <c r="AC155" s="64">
        <v>-4.173</v>
      </c>
      <c r="AD155" s="93">
        <v>44.224</v>
      </c>
      <c r="AE155" s="59">
        <v>93.46</v>
      </c>
      <c r="AF155" s="60">
        <v>-10.146</v>
      </c>
      <c r="AG155" s="61">
        <v>53.541</v>
      </c>
      <c r="AH155" s="65">
        <f t="shared" si="60"/>
        <v>86.09850149397208</v>
      </c>
      <c r="AI155" s="66">
        <f t="shared" si="61"/>
        <v>86.04788644</v>
      </c>
      <c r="AJ155" s="67">
        <f t="shared" si="62"/>
        <v>-10.814867586048758</v>
      </c>
      <c r="AK155" s="68">
        <f t="shared" si="63"/>
        <v>94.03938507755771</v>
      </c>
      <c r="AL155" s="66">
        <f t="shared" si="64"/>
        <v>87.73319555999998</v>
      </c>
      <c r="AM155" s="69">
        <f t="shared" si="65"/>
        <v>-7.159348533420002</v>
      </c>
      <c r="AN155" s="97">
        <f t="shared" si="66"/>
        <v>87.73319555999998</v>
      </c>
      <c r="AO155" s="64">
        <f t="shared" si="67"/>
        <v>0.5385581833882641</v>
      </c>
      <c r="AP155" s="70">
        <f t="shared" si="68"/>
        <v>0.5024429964601808</v>
      </c>
      <c r="AQ155" s="202">
        <v>255</v>
      </c>
      <c r="AR155" s="203">
        <v>230</v>
      </c>
      <c r="AS155" s="204">
        <v>129</v>
      </c>
      <c r="AT155" s="71">
        <v>35216</v>
      </c>
    </row>
    <row r="156" spans="1:46" s="72" customFormat="1" ht="12">
      <c r="A156" s="57">
        <v>139</v>
      </c>
      <c r="B156" s="57">
        <f t="shared" si="58"/>
        <v>97</v>
      </c>
      <c r="C156" s="57" t="str">
        <f t="shared" si="59"/>
        <v> 97</v>
      </c>
      <c r="D156" s="58" t="s">
        <v>198</v>
      </c>
      <c r="E156" s="59">
        <v>46.7</v>
      </c>
      <c r="F156" s="60">
        <v>51.82</v>
      </c>
      <c r="G156" s="60">
        <v>49.45</v>
      </c>
      <c r="H156" s="60">
        <v>42.08</v>
      </c>
      <c r="I156" s="60">
        <v>36.21</v>
      </c>
      <c r="J156" s="60">
        <v>40.14</v>
      </c>
      <c r="K156" s="60">
        <v>52.02</v>
      </c>
      <c r="L156" s="60">
        <v>48.99</v>
      </c>
      <c r="M156" s="60">
        <v>42.71</v>
      </c>
      <c r="N156" s="60">
        <v>43.99</v>
      </c>
      <c r="O156" s="60">
        <v>40.96</v>
      </c>
      <c r="P156" s="60">
        <v>47.25</v>
      </c>
      <c r="Q156" s="60">
        <v>47.82</v>
      </c>
      <c r="R156" s="60">
        <v>43.92</v>
      </c>
      <c r="S156" s="60">
        <v>41.64</v>
      </c>
      <c r="T156" s="60">
        <v>39.31</v>
      </c>
      <c r="U156" s="60">
        <v>44.84</v>
      </c>
      <c r="V156" s="60">
        <v>59.3</v>
      </c>
      <c r="W156" s="60">
        <v>72.61</v>
      </c>
      <c r="X156" s="61">
        <v>79.36</v>
      </c>
      <c r="Y156" s="62">
        <v>72.688</v>
      </c>
      <c r="Z156" s="60">
        <v>-2.251</v>
      </c>
      <c r="AA156" s="60">
        <v>3.842</v>
      </c>
      <c r="AB156" s="63">
        <v>72.67</v>
      </c>
      <c r="AC156" s="64">
        <v>-0.283</v>
      </c>
      <c r="AD156" s="93">
        <v>2.795</v>
      </c>
      <c r="AE156" s="59">
        <v>72.729</v>
      </c>
      <c r="AF156" s="60">
        <v>-0.491</v>
      </c>
      <c r="AG156" s="61">
        <v>5.253</v>
      </c>
      <c r="AH156" s="65">
        <f>109.83*((AI156/100)+((Z156/185.2)*SQRT(AI156/100)))</f>
        <v>57.05885129052565</v>
      </c>
      <c r="AI156" s="66">
        <f>POWER(Y156,2)/100</f>
        <v>52.83545344</v>
      </c>
      <c r="AJ156" s="67">
        <f>-(35.55*((SQRT(AI156/100)*(AA156/38.4))-(AI156/100)))</f>
        <v>16.197599434169998</v>
      </c>
      <c r="AK156" s="68">
        <f>109.83*((AL156/100)+((AC156/185.2)*SQRT(AL156/100)))</f>
        <v>57.87848093449374</v>
      </c>
      <c r="AL156" s="66">
        <f>POWER(AB156,2)/100</f>
        <v>52.809289</v>
      </c>
      <c r="AM156" s="69">
        <f>-(35.55*((SQRT(AL156/100)*(AD156/38.4))-(AL156/100)))</f>
        <v>16.893323409421875</v>
      </c>
      <c r="AN156" s="97">
        <f>AL156</f>
        <v>52.809289</v>
      </c>
      <c r="AO156" s="64">
        <f>AK156/(AL156+AK156+AM156)</f>
        <v>0.4536603302063957</v>
      </c>
      <c r="AP156" s="70">
        <f>AL156/(AL156+AK156+AM156)</f>
        <v>0.41392723338436965</v>
      </c>
      <c r="AQ156" s="202">
        <v>181</v>
      </c>
      <c r="AR156" s="203">
        <v>179</v>
      </c>
      <c r="AS156" s="204">
        <v>174</v>
      </c>
      <c r="AT156" s="71">
        <v>35216</v>
      </c>
    </row>
    <row r="157" spans="1:46" s="72" customFormat="1" ht="12">
      <c r="A157" s="57">
        <v>140</v>
      </c>
      <c r="B157" s="57">
        <f t="shared" si="58"/>
        <v>97.50000000000001</v>
      </c>
      <c r="C157" s="57" t="str">
        <f t="shared" si="59"/>
        <v>397</v>
      </c>
      <c r="D157" s="58" t="s">
        <v>199</v>
      </c>
      <c r="E157" s="59">
        <v>30.53</v>
      </c>
      <c r="F157" s="60">
        <v>41.06</v>
      </c>
      <c r="G157" s="60">
        <v>57.11</v>
      </c>
      <c r="H157" s="60">
        <v>57.95</v>
      </c>
      <c r="I157" s="60">
        <v>54.49</v>
      </c>
      <c r="J157" s="60">
        <v>57.67</v>
      </c>
      <c r="K157" s="60">
        <v>66.12</v>
      </c>
      <c r="L157" s="60">
        <v>64.23</v>
      </c>
      <c r="M157" s="60">
        <v>59.79</v>
      </c>
      <c r="N157" s="60">
        <v>60.97</v>
      </c>
      <c r="O157" s="60">
        <v>59.16</v>
      </c>
      <c r="P157" s="60">
        <v>64.49</v>
      </c>
      <c r="Q157" s="60">
        <v>65.32</v>
      </c>
      <c r="R157" s="60">
        <v>62.17</v>
      </c>
      <c r="S157" s="60">
        <v>59.92</v>
      </c>
      <c r="T157" s="60">
        <v>57.82</v>
      </c>
      <c r="U157" s="60">
        <v>60.21</v>
      </c>
      <c r="V157" s="60">
        <v>68.22</v>
      </c>
      <c r="W157" s="60">
        <v>77.37</v>
      </c>
      <c r="X157" s="61">
        <v>82.91</v>
      </c>
      <c r="Y157" s="62">
        <v>82.822</v>
      </c>
      <c r="Z157" s="60">
        <v>-0.829</v>
      </c>
      <c r="AA157" s="60">
        <v>3.357</v>
      </c>
      <c r="AB157" s="63">
        <v>82.94</v>
      </c>
      <c r="AC157" s="64">
        <v>0.462</v>
      </c>
      <c r="AD157" s="93">
        <v>2.88</v>
      </c>
      <c r="AE157" s="59">
        <v>82.974</v>
      </c>
      <c r="AF157" s="60">
        <v>0.166</v>
      </c>
      <c r="AG157" s="61">
        <v>4.383</v>
      </c>
      <c r="AH157" s="65">
        <f>109.83*((AI157/100)+((Z157/185.2)*SQRT(AI157/100)))</f>
        <v>74.9305351072284</v>
      </c>
      <c r="AI157" s="66">
        <f>POWER(Y157,2)/100</f>
        <v>68.59483684000001</v>
      </c>
      <c r="AJ157" s="67">
        <f>-(35.55*((SQRT(AI157/100)*(AA157/38.4))-(AI157/100)))</f>
        <v>21.811482910760628</v>
      </c>
      <c r="AK157" s="68">
        <f>109.83*((AL157/100)+((AC157/185.2)*SQRT(AL157/100)))</f>
        <v>75.77977650093823</v>
      </c>
      <c r="AL157" s="66">
        <f>POWER(AB157,2)/100</f>
        <v>68.790436</v>
      </c>
      <c r="AM157" s="69">
        <f>-(35.55*((SQRT(AL157/100)*(AD157/38.4))-(AL157/100)))</f>
        <v>22.243612247999998</v>
      </c>
      <c r="AN157" s="97">
        <f>AL157</f>
        <v>68.790436</v>
      </c>
      <c r="AO157" s="64">
        <f>AK157/(AL157+AK157+AM157)</f>
        <v>0.4542775553224677</v>
      </c>
      <c r="AP157" s="70">
        <f>AL157/(AL157+AK157+AM157)</f>
        <v>0.41237850701842294</v>
      </c>
      <c r="AQ157" s="202">
        <v>209</v>
      </c>
      <c r="AR157" s="203">
        <v>207</v>
      </c>
      <c r="AS157" s="204">
        <v>201</v>
      </c>
      <c r="AT157" s="71">
        <v>35216</v>
      </c>
    </row>
    <row r="158" spans="1:46" s="72" customFormat="1" ht="12">
      <c r="A158" s="57">
        <v>141</v>
      </c>
      <c r="B158" s="57">
        <f t="shared" si="58"/>
        <v>98.5</v>
      </c>
      <c r="C158" s="57" t="str">
        <f t="shared" si="59"/>
        <v>398</v>
      </c>
      <c r="D158" s="58" t="s">
        <v>177</v>
      </c>
      <c r="E158" s="59">
        <v>23.18</v>
      </c>
      <c r="F158" s="60">
        <v>29.61</v>
      </c>
      <c r="G158" s="60">
        <v>35.33</v>
      </c>
      <c r="H158" s="60">
        <v>38.66</v>
      </c>
      <c r="I158" s="60">
        <v>41.08</v>
      </c>
      <c r="J158" s="60">
        <v>42.71</v>
      </c>
      <c r="K158" s="60">
        <v>43.47</v>
      </c>
      <c r="L158" s="60">
        <v>43.54</v>
      </c>
      <c r="M158" s="60">
        <v>43.17</v>
      </c>
      <c r="N158" s="60">
        <v>41.73</v>
      </c>
      <c r="O158" s="60">
        <v>41.17</v>
      </c>
      <c r="P158" s="60">
        <v>39.93</v>
      </c>
      <c r="Q158" s="60">
        <v>39.77</v>
      </c>
      <c r="R158" s="60">
        <v>40.58</v>
      </c>
      <c r="S158" s="60">
        <v>41.35</v>
      </c>
      <c r="T158" s="60">
        <v>37.14</v>
      </c>
      <c r="U158" s="60">
        <v>28.16</v>
      </c>
      <c r="V158" s="60">
        <v>43.98</v>
      </c>
      <c r="W158" s="60">
        <v>48.36</v>
      </c>
      <c r="X158" s="61">
        <v>52.12</v>
      </c>
      <c r="Y158" s="62">
        <v>70.516</v>
      </c>
      <c r="Z158" s="60">
        <v>-2.693</v>
      </c>
      <c r="AA158" s="60">
        <v>-0.23</v>
      </c>
      <c r="AB158" s="63">
        <v>70.183</v>
      </c>
      <c r="AC158" s="64">
        <v>-2.166</v>
      </c>
      <c r="AD158" s="93">
        <v>-1.188</v>
      </c>
      <c r="AE158" s="59">
        <v>70.204</v>
      </c>
      <c r="AF158" s="60">
        <v>-1.709</v>
      </c>
      <c r="AG158" s="61">
        <v>-0.467</v>
      </c>
      <c r="AH158" s="65">
        <f t="shared" si="60"/>
        <v>53.48686602876032</v>
      </c>
      <c r="AI158" s="66">
        <f t="shared" si="61"/>
        <v>49.725062560000005</v>
      </c>
      <c r="AJ158" s="67">
        <f t="shared" si="62"/>
        <v>17.8274092385175</v>
      </c>
      <c r="AK158" s="68">
        <f t="shared" si="63"/>
        <v>53.19694261548939</v>
      </c>
      <c r="AL158" s="66">
        <f t="shared" si="64"/>
        <v>49.25653489000001</v>
      </c>
      <c r="AM158" s="69">
        <f t="shared" si="65"/>
        <v>18.28259052636375</v>
      </c>
      <c r="AN158" s="97">
        <f t="shared" si="66"/>
        <v>49.25653489000001</v>
      </c>
      <c r="AO158" s="64">
        <f t="shared" si="67"/>
        <v>0.44060522661260365</v>
      </c>
      <c r="AP158" s="70">
        <f t="shared" si="68"/>
        <v>0.4079686848589845</v>
      </c>
      <c r="AQ158" s="202">
        <v>145</v>
      </c>
      <c r="AR158" s="203">
        <v>151</v>
      </c>
      <c r="AS158" s="204">
        <v>152</v>
      </c>
      <c r="AT158" s="71">
        <v>35216</v>
      </c>
    </row>
    <row r="159" spans="1:46" s="72" customFormat="1" ht="12">
      <c r="A159" s="57">
        <v>142</v>
      </c>
      <c r="B159" s="57">
        <f t="shared" si="58"/>
        <v>99</v>
      </c>
      <c r="C159" s="57" t="str">
        <f t="shared" si="59"/>
        <v> 99</v>
      </c>
      <c r="D159" s="73" t="s">
        <v>178</v>
      </c>
      <c r="E159" s="74">
        <v>39.34</v>
      </c>
      <c r="F159" s="75">
        <v>45.52</v>
      </c>
      <c r="G159" s="75">
        <v>37.34</v>
      </c>
      <c r="H159" s="75">
        <v>21.34</v>
      </c>
      <c r="I159" s="75">
        <v>13.37</v>
      </c>
      <c r="J159" s="75">
        <v>18.44</v>
      </c>
      <c r="K159" s="75">
        <v>32.78</v>
      </c>
      <c r="L159" s="75">
        <v>28.3</v>
      </c>
      <c r="M159" s="75">
        <v>20.57</v>
      </c>
      <c r="N159" s="75">
        <v>23.78</v>
      </c>
      <c r="O159" s="75">
        <v>22.45</v>
      </c>
      <c r="P159" s="75">
        <v>38.55</v>
      </c>
      <c r="Q159" s="75">
        <v>48.63</v>
      </c>
      <c r="R159" s="75">
        <v>41.83</v>
      </c>
      <c r="S159" s="75">
        <v>34.39</v>
      </c>
      <c r="T159" s="75">
        <v>29.59</v>
      </c>
      <c r="U159" s="75">
        <v>26.17</v>
      </c>
      <c r="V159" s="75">
        <v>30.33</v>
      </c>
      <c r="W159" s="75">
        <v>48.87</v>
      </c>
      <c r="X159" s="76">
        <v>69.87</v>
      </c>
      <c r="Y159" s="77">
        <v>61.406</v>
      </c>
      <c r="Z159" s="75">
        <v>11.813</v>
      </c>
      <c r="AA159" s="75">
        <v>16.503</v>
      </c>
      <c r="AB159" s="78">
        <v>63.646</v>
      </c>
      <c r="AC159" s="79">
        <v>14.816</v>
      </c>
      <c r="AD159" s="93">
        <v>18.568</v>
      </c>
      <c r="AE159" s="74">
        <v>63.042</v>
      </c>
      <c r="AF159" s="75">
        <v>11.504</v>
      </c>
      <c r="AG159" s="76">
        <v>22.209</v>
      </c>
      <c r="AH159" s="80">
        <f t="shared" si="60"/>
        <v>45.7153712567394</v>
      </c>
      <c r="AI159" s="81">
        <f t="shared" si="61"/>
        <v>37.70696836</v>
      </c>
      <c r="AJ159" s="82">
        <f t="shared" si="62"/>
        <v>4.023115429089372</v>
      </c>
      <c r="AK159" s="83">
        <f t="shared" si="63"/>
        <v>50.082274793628</v>
      </c>
      <c r="AL159" s="81">
        <f t="shared" si="64"/>
        <v>40.50813316</v>
      </c>
      <c r="AM159" s="84">
        <f t="shared" si="65"/>
        <v>3.4599536065049983</v>
      </c>
      <c r="AN159" s="97">
        <f t="shared" si="66"/>
        <v>40.50813316</v>
      </c>
      <c r="AO159" s="79">
        <f t="shared" si="67"/>
        <v>0.5325048618936663</v>
      </c>
      <c r="AP159" s="85">
        <f t="shared" si="68"/>
        <v>0.4307068307664113</v>
      </c>
      <c r="AQ159" s="205">
        <v>167</v>
      </c>
      <c r="AR159" s="206">
        <v>119</v>
      </c>
      <c r="AS159" s="207">
        <v>99</v>
      </c>
      <c r="AT159" s="71">
        <v>35216</v>
      </c>
    </row>
    <row r="160" spans="1:46" ht="12">
      <c r="A160" s="57">
        <v>143</v>
      </c>
      <c r="B160" s="57">
        <f t="shared" si="58"/>
        <v>100</v>
      </c>
      <c r="C160" s="57" t="str">
        <f t="shared" si="59"/>
        <v>100</v>
      </c>
      <c r="D160" s="86" t="s">
        <v>200</v>
      </c>
      <c r="E160" s="87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9"/>
      <c r="Y160" s="90"/>
      <c r="Z160" s="88"/>
      <c r="AA160" s="89"/>
      <c r="AB160" s="91"/>
      <c r="AC160" s="92"/>
      <c r="AD160" s="93"/>
      <c r="AE160" s="87"/>
      <c r="AF160" s="88"/>
      <c r="AG160" s="89"/>
      <c r="AH160" s="90"/>
      <c r="AI160" s="88"/>
      <c r="AJ160" s="89"/>
      <c r="AK160" s="94"/>
      <c r="AL160" s="95"/>
      <c r="AM160" s="96"/>
      <c r="AN160" s="97"/>
      <c r="AO160" s="92"/>
      <c r="AP160" s="93"/>
      <c r="AQ160" s="208"/>
      <c r="AR160" s="209"/>
      <c r="AS160" s="210"/>
      <c r="AT160" s="98"/>
    </row>
    <row r="161" spans="1:46" ht="12">
      <c r="A161" s="57">
        <v>144</v>
      </c>
      <c r="B161" s="57">
        <f t="shared" si="58"/>
        <v>101</v>
      </c>
      <c r="C161" s="57" t="str">
        <f t="shared" si="59"/>
        <v>101</v>
      </c>
      <c r="D161" s="86" t="s">
        <v>201</v>
      </c>
      <c r="E161" s="87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9"/>
      <c r="Y161" s="90"/>
      <c r="Z161" s="88"/>
      <c r="AA161" s="89"/>
      <c r="AB161" s="91"/>
      <c r="AC161" s="92"/>
      <c r="AD161" s="93"/>
      <c r="AE161" s="87"/>
      <c r="AF161" s="88"/>
      <c r="AG161" s="89"/>
      <c r="AH161" s="90"/>
      <c r="AI161" s="88"/>
      <c r="AJ161" s="89"/>
      <c r="AK161" s="94"/>
      <c r="AL161" s="95"/>
      <c r="AM161" s="96"/>
      <c r="AN161" s="97"/>
      <c r="AO161" s="92"/>
      <c r="AP161" s="93"/>
      <c r="AQ161" s="208"/>
      <c r="AR161" s="209"/>
      <c r="AS161" s="210"/>
      <c r="AT161" s="98"/>
    </row>
    <row r="162" spans="1:46" ht="12">
      <c r="A162" s="57">
        <v>145</v>
      </c>
      <c r="B162" s="57">
        <f t="shared" si="58"/>
        <v>102</v>
      </c>
      <c r="C162" s="57" t="str">
        <f t="shared" si="59"/>
        <v>102</v>
      </c>
      <c r="D162" s="86" t="s">
        <v>225</v>
      </c>
      <c r="E162" s="87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9"/>
      <c r="Y162" s="90"/>
      <c r="Z162" s="88"/>
      <c r="AA162" s="89"/>
      <c r="AB162" s="91"/>
      <c r="AC162" s="92"/>
      <c r="AD162" s="93"/>
      <c r="AE162" s="87"/>
      <c r="AF162" s="88"/>
      <c r="AG162" s="89"/>
      <c r="AH162" s="90"/>
      <c r="AI162" s="88"/>
      <c r="AJ162" s="89"/>
      <c r="AK162" s="94"/>
      <c r="AL162" s="95"/>
      <c r="AM162" s="96"/>
      <c r="AN162" s="97"/>
      <c r="AO162" s="92"/>
      <c r="AP162" s="93"/>
      <c r="AQ162" s="208"/>
      <c r="AR162" s="209"/>
      <c r="AS162" s="210"/>
      <c r="AT162" s="98"/>
    </row>
    <row r="163" spans="1:46" ht="12">
      <c r="A163" s="57">
        <v>146</v>
      </c>
      <c r="B163" s="57">
        <f t="shared" si="58"/>
        <v>103</v>
      </c>
      <c r="C163" s="57" t="str">
        <f t="shared" si="59"/>
        <v>103</v>
      </c>
      <c r="D163" s="86" t="s">
        <v>226</v>
      </c>
      <c r="E163" s="87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9"/>
      <c r="Y163" s="90"/>
      <c r="Z163" s="88"/>
      <c r="AA163" s="89"/>
      <c r="AB163" s="91"/>
      <c r="AC163" s="92"/>
      <c r="AD163" s="93"/>
      <c r="AE163" s="87"/>
      <c r="AF163" s="88"/>
      <c r="AG163" s="89"/>
      <c r="AH163" s="90"/>
      <c r="AI163" s="88"/>
      <c r="AJ163" s="89"/>
      <c r="AK163" s="94"/>
      <c r="AL163" s="95"/>
      <c r="AM163" s="96"/>
      <c r="AN163" s="97"/>
      <c r="AO163" s="92"/>
      <c r="AP163" s="93"/>
      <c r="AQ163" s="208"/>
      <c r="AR163" s="209"/>
      <c r="AS163" s="210"/>
      <c r="AT163" s="98"/>
    </row>
    <row r="164" spans="1:46" ht="12">
      <c r="A164" s="57">
        <v>147</v>
      </c>
      <c r="B164" s="57">
        <f t="shared" si="58"/>
        <v>104</v>
      </c>
      <c r="C164" s="57" t="str">
        <f t="shared" si="59"/>
        <v>104</v>
      </c>
      <c r="D164" s="86" t="s">
        <v>202</v>
      </c>
      <c r="E164" s="87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9"/>
      <c r="Y164" s="90"/>
      <c r="Z164" s="88"/>
      <c r="AA164" s="89"/>
      <c r="AB164" s="91"/>
      <c r="AC164" s="92"/>
      <c r="AD164" s="93"/>
      <c r="AE164" s="87"/>
      <c r="AF164" s="88"/>
      <c r="AG164" s="89"/>
      <c r="AH164" s="90"/>
      <c r="AI164" s="88"/>
      <c r="AJ164" s="89"/>
      <c r="AK164" s="94"/>
      <c r="AL164" s="95"/>
      <c r="AM164" s="96"/>
      <c r="AN164" s="97"/>
      <c r="AO164" s="92"/>
      <c r="AP164" s="93"/>
      <c r="AQ164" s="208"/>
      <c r="AR164" s="209"/>
      <c r="AS164" s="210"/>
      <c r="AT164" s="98"/>
    </row>
    <row r="165" spans="1:46" ht="12">
      <c r="A165" s="57">
        <v>148</v>
      </c>
      <c r="B165" s="57">
        <f t="shared" si="58"/>
        <v>105</v>
      </c>
      <c r="C165" s="57" t="str">
        <f t="shared" si="59"/>
        <v>105</v>
      </c>
      <c r="D165" s="86" t="s">
        <v>221</v>
      </c>
      <c r="E165" s="87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9"/>
      <c r="Y165" s="90"/>
      <c r="Z165" s="88"/>
      <c r="AA165" s="89"/>
      <c r="AB165" s="91"/>
      <c r="AC165" s="92"/>
      <c r="AD165" s="93"/>
      <c r="AE165" s="87"/>
      <c r="AF165" s="88"/>
      <c r="AG165" s="89"/>
      <c r="AH165" s="90"/>
      <c r="AI165" s="88"/>
      <c r="AJ165" s="89"/>
      <c r="AK165" s="94"/>
      <c r="AL165" s="95"/>
      <c r="AM165" s="96"/>
      <c r="AN165" s="97"/>
      <c r="AO165" s="92"/>
      <c r="AP165" s="93"/>
      <c r="AQ165" s="208"/>
      <c r="AR165" s="209"/>
      <c r="AS165" s="210"/>
      <c r="AT165" s="98"/>
    </row>
    <row r="166" spans="1:46" ht="12">
      <c r="A166" s="57">
        <v>149</v>
      </c>
      <c r="B166" s="57">
        <f t="shared" si="58"/>
        <v>106</v>
      </c>
      <c r="C166" s="57" t="str">
        <f t="shared" si="59"/>
        <v>106</v>
      </c>
      <c r="D166" s="86" t="s">
        <v>222</v>
      </c>
      <c r="E166" s="87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9"/>
      <c r="Y166" s="90"/>
      <c r="Z166" s="88"/>
      <c r="AA166" s="89"/>
      <c r="AB166" s="91"/>
      <c r="AC166" s="92"/>
      <c r="AD166" s="93"/>
      <c r="AE166" s="87"/>
      <c r="AF166" s="88"/>
      <c r="AG166" s="89"/>
      <c r="AH166" s="90"/>
      <c r="AI166" s="88"/>
      <c r="AJ166" s="89"/>
      <c r="AK166" s="94"/>
      <c r="AL166" s="95"/>
      <c r="AM166" s="96"/>
      <c r="AN166" s="97"/>
      <c r="AO166" s="92"/>
      <c r="AP166" s="93"/>
      <c r="AQ166" s="208"/>
      <c r="AR166" s="209"/>
      <c r="AS166" s="210"/>
      <c r="AT166" s="98"/>
    </row>
    <row r="167" spans="1:46" ht="12">
      <c r="A167" s="57">
        <v>150</v>
      </c>
      <c r="B167" s="57">
        <f t="shared" si="58"/>
        <v>111</v>
      </c>
      <c r="C167" s="57" t="str">
        <f t="shared" si="59"/>
        <v>111</v>
      </c>
      <c r="D167" s="86" t="s">
        <v>223</v>
      </c>
      <c r="E167" s="87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9"/>
      <c r="Y167" s="90"/>
      <c r="Z167" s="88"/>
      <c r="AA167" s="89"/>
      <c r="AB167" s="91"/>
      <c r="AC167" s="92"/>
      <c r="AD167" s="93"/>
      <c r="AE167" s="87"/>
      <c r="AF167" s="88"/>
      <c r="AG167" s="89"/>
      <c r="AH167" s="90"/>
      <c r="AI167" s="88"/>
      <c r="AJ167" s="89"/>
      <c r="AK167" s="94"/>
      <c r="AL167" s="95"/>
      <c r="AM167" s="96"/>
      <c r="AN167" s="97"/>
      <c r="AO167" s="92"/>
      <c r="AP167" s="93"/>
      <c r="AQ167" s="208"/>
      <c r="AR167" s="209"/>
      <c r="AS167" s="210"/>
      <c r="AT167" s="98"/>
    </row>
    <row r="168" spans="1:46" ht="12">
      <c r="A168" s="57">
        <v>151</v>
      </c>
      <c r="B168" s="57">
        <f t="shared" si="58"/>
        <v>112</v>
      </c>
      <c r="C168" s="57" t="str">
        <f t="shared" si="59"/>
        <v>112</v>
      </c>
      <c r="D168" s="86" t="s">
        <v>224</v>
      </c>
      <c r="E168" s="87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9"/>
      <c r="Y168" s="90"/>
      <c r="Z168" s="88"/>
      <c r="AA168" s="89"/>
      <c r="AB168" s="91"/>
      <c r="AC168" s="92"/>
      <c r="AD168" s="93"/>
      <c r="AE168" s="87"/>
      <c r="AF168" s="88"/>
      <c r="AG168" s="89"/>
      <c r="AH168" s="90"/>
      <c r="AI168" s="88"/>
      <c r="AJ168" s="89"/>
      <c r="AK168" s="94"/>
      <c r="AL168" s="95"/>
      <c r="AM168" s="96"/>
      <c r="AN168" s="97"/>
      <c r="AO168" s="92"/>
      <c r="AP168" s="93"/>
      <c r="AQ168" s="208"/>
      <c r="AR168" s="209"/>
      <c r="AS168" s="210"/>
      <c r="AT168" s="98"/>
    </row>
    <row r="169" spans="1:46" ht="12">
      <c r="A169" s="57">
        <v>153</v>
      </c>
      <c r="B169" s="57">
        <f t="shared" si="58"/>
        <v>113</v>
      </c>
      <c r="C169" s="57" t="str">
        <f t="shared" si="59"/>
        <v>113</v>
      </c>
      <c r="D169" s="86" t="s">
        <v>204</v>
      </c>
      <c r="E169" s="87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9"/>
      <c r="Y169" s="90"/>
      <c r="Z169" s="88"/>
      <c r="AA169" s="89"/>
      <c r="AB169" s="91"/>
      <c r="AC169" s="92"/>
      <c r="AD169" s="93"/>
      <c r="AE169" s="87"/>
      <c r="AF169" s="88"/>
      <c r="AG169" s="89"/>
      <c r="AH169" s="90"/>
      <c r="AI169" s="88"/>
      <c r="AJ169" s="89"/>
      <c r="AK169" s="94"/>
      <c r="AL169" s="95"/>
      <c r="AM169" s="96"/>
      <c r="AN169" s="97"/>
      <c r="AO169" s="92"/>
      <c r="AP169" s="93"/>
      <c r="AQ169" s="208"/>
      <c r="AR169" s="209"/>
      <c r="AS169" s="210"/>
      <c r="AT169" s="98"/>
    </row>
    <row r="170" spans="1:46" ht="12">
      <c r="A170" s="57">
        <v>154</v>
      </c>
      <c r="B170" s="57">
        <f t="shared" si="58"/>
        <v>114</v>
      </c>
      <c r="C170" s="57" t="str">
        <f t="shared" si="59"/>
        <v>114</v>
      </c>
      <c r="D170" s="86" t="s">
        <v>205</v>
      </c>
      <c r="E170" s="87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9"/>
      <c r="Y170" s="90"/>
      <c r="Z170" s="88"/>
      <c r="AA170" s="89"/>
      <c r="AB170" s="91"/>
      <c r="AC170" s="92"/>
      <c r="AD170" s="93"/>
      <c r="AE170" s="87"/>
      <c r="AF170" s="88"/>
      <c r="AG170" s="89"/>
      <c r="AH170" s="90"/>
      <c r="AI170" s="88"/>
      <c r="AJ170" s="89"/>
      <c r="AK170" s="94"/>
      <c r="AL170" s="95"/>
      <c r="AM170" s="96"/>
      <c r="AN170" s="97"/>
      <c r="AO170" s="92"/>
      <c r="AP170" s="93"/>
      <c r="AQ170" s="208"/>
      <c r="AR170" s="209"/>
      <c r="AS170" s="210"/>
      <c r="AT170" s="98"/>
    </row>
    <row r="171" spans="1:46" ht="12">
      <c r="A171" s="57">
        <v>155</v>
      </c>
      <c r="B171" s="57">
        <f t="shared" si="58"/>
        <v>115</v>
      </c>
      <c r="C171" s="57" t="str">
        <f t="shared" si="59"/>
        <v>115</v>
      </c>
      <c r="D171" s="86" t="s">
        <v>217</v>
      </c>
      <c r="E171" s="87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9"/>
      <c r="Y171" s="90"/>
      <c r="Z171" s="88"/>
      <c r="AA171" s="89"/>
      <c r="AB171" s="91"/>
      <c r="AC171" s="92"/>
      <c r="AD171" s="93"/>
      <c r="AE171" s="87"/>
      <c r="AF171" s="88"/>
      <c r="AG171" s="89"/>
      <c r="AH171" s="90"/>
      <c r="AI171" s="88"/>
      <c r="AJ171" s="89"/>
      <c r="AK171" s="94"/>
      <c r="AL171" s="95"/>
      <c r="AM171" s="96"/>
      <c r="AN171" s="97"/>
      <c r="AO171" s="92"/>
      <c r="AP171" s="93"/>
      <c r="AQ171" s="208"/>
      <c r="AR171" s="209"/>
      <c r="AS171" s="210"/>
      <c r="AT171" s="98"/>
    </row>
    <row r="172" spans="1:46" ht="12">
      <c r="A172" s="57">
        <v>156</v>
      </c>
      <c r="B172" s="57">
        <f t="shared" si="58"/>
        <v>116</v>
      </c>
      <c r="C172" s="57" t="str">
        <f t="shared" si="59"/>
        <v>116</v>
      </c>
      <c r="D172" s="86" t="s">
        <v>218</v>
      </c>
      <c r="E172" s="87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9"/>
      <c r="Y172" s="90"/>
      <c r="Z172" s="88"/>
      <c r="AA172" s="89"/>
      <c r="AB172" s="91"/>
      <c r="AC172" s="92"/>
      <c r="AD172" s="93"/>
      <c r="AE172" s="87"/>
      <c r="AF172" s="88"/>
      <c r="AG172" s="89"/>
      <c r="AH172" s="90"/>
      <c r="AI172" s="88"/>
      <c r="AJ172" s="89"/>
      <c r="AK172" s="94"/>
      <c r="AL172" s="95"/>
      <c r="AM172" s="96"/>
      <c r="AN172" s="97"/>
      <c r="AO172" s="92"/>
      <c r="AP172" s="93"/>
      <c r="AQ172" s="208"/>
      <c r="AR172" s="209"/>
      <c r="AS172" s="210"/>
      <c r="AT172" s="98"/>
    </row>
    <row r="173" spans="1:46" ht="12">
      <c r="A173" s="57">
        <v>157</v>
      </c>
      <c r="B173" s="57">
        <f t="shared" si="58"/>
        <v>117</v>
      </c>
      <c r="C173" s="57" t="str">
        <f t="shared" si="59"/>
        <v>117</v>
      </c>
      <c r="D173" s="86" t="s">
        <v>219</v>
      </c>
      <c r="E173" s="87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9"/>
      <c r="Y173" s="90"/>
      <c r="Z173" s="88"/>
      <c r="AA173" s="89"/>
      <c r="AB173" s="91"/>
      <c r="AC173" s="92"/>
      <c r="AD173" s="93"/>
      <c r="AE173" s="87"/>
      <c r="AF173" s="88"/>
      <c r="AG173" s="89"/>
      <c r="AH173" s="90"/>
      <c r="AI173" s="88"/>
      <c r="AJ173" s="89"/>
      <c r="AK173" s="94"/>
      <c r="AL173" s="95"/>
      <c r="AM173" s="96"/>
      <c r="AN173" s="97"/>
      <c r="AO173" s="92"/>
      <c r="AP173" s="93"/>
      <c r="AQ173" s="208"/>
      <c r="AR173" s="209"/>
      <c r="AS173" s="210"/>
      <c r="AT173" s="98"/>
    </row>
    <row r="174" spans="1:46" ht="12">
      <c r="A174" s="57">
        <v>158</v>
      </c>
      <c r="B174" s="57">
        <f t="shared" si="58"/>
        <v>118</v>
      </c>
      <c r="C174" s="57" t="str">
        <f t="shared" si="59"/>
        <v>118</v>
      </c>
      <c r="D174" s="86" t="s">
        <v>220</v>
      </c>
      <c r="E174" s="87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9"/>
      <c r="Y174" s="90"/>
      <c r="Z174" s="88"/>
      <c r="AA174" s="89"/>
      <c r="AB174" s="91"/>
      <c r="AC174" s="92"/>
      <c r="AD174" s="93"/>
      <c r="AE174" s="87"/>
      <c r="AF174" s="88"/>
      <c r="AG174" s="89"/>
      <c r="AH174" s="90"/>
      <c r="AI174" s="88"/>
      <c r="AJ174" s="89"/>
      <c r="AK174" s="94"/>
      <c r="AL174" s="95"/>
      <c r="AM174" s="96"/>
      <c r="AN174" s="97"/>
      <c r="AO174" s="92"/>
      <c r="AP174" s="93"/>
      <c r="AQ174" s="208"/>
      <c r="AR174" s="209"/>
      <c r="AS174" s="210"/>
      <c r="AT174" s="98"/>
    </row>
    <row r="175" spans="1:46" ht="12">
      <c r="A175" s="57">
        <v>159</v>
      </c>
      <c r="B175" s="57">
        <f t="shared" si="58"/>
        <v>119</v>
      </c>
      <c r="C175" s="57" t="str">
        <f t="shared" si="59"/>
        <v>119</v>
      </c>
      <c r="D175" s="86" t="s">
        <v>206</v>
      </c>
      <c r="E175" s="87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9"/>
      <c r="Y175" s="90"/>
      <c r="Z175" s="88"/>
      <c r="AA175" s="89"/>
      <c r="AB175" s="91"/>
      <c r="AC175" s="92"/>
      <c r="AD175" s="93"/>
      <c r="AE175" s="87"/>
      <c r="AF175" s="88"/>
      <c r="AG175" s="89"/>
      <c r="AH175" s="90"/>
      <c r="AI175" s="88"/>
      <c r="AJ175" s="89"/>
      <c r="AK175" s="94"/>
      <c r="AL175" s="95"/>
      <c r="AM175" s="96"/>
      <c r="AN175" s="97"/>
      <c r="AO175" s="92"/>
      <c r="AP175" s="93"/>
      <c r="AQ175" s="208"/>
      <c r="AR175" s="209"/>
      <c r="AS175" s="210"/>
      <c r="AT175" s="98"/>
    </row>
    <row r="176" spans="1:46" ht="12">
      <c r="A176" s="57">
        <v>161</v>
      </c>
      <c r="B176" s="57">
        <f t="shared" si="58"/>
        <v>120</v>
      </c>
      <c r="C176" s="57" t="str">
        <f t="shared" si="59"/>
        <v>120</v>
      </c>
      <c r="D176" s="86" t="s">
        <v>208</v>
      </c>
      <c r="E176" s="87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9"/>
      <c r="Y176" s="90"/>
      <c r="Z176" s="88"/>
      <c r="AA176" s="89"/>
      <c r="AB176" s="91"/>
      <c r="AC176" s="92"/>
      <c r="AD176" s="93"/>
      <c r="AE176" s="87"/>
      <c r="AF176" s="88"/>
      <c r="AG176" s="89"/>
      <c r="AH176" s="90"/>
      <c r="AI176" s="88"/>
      <c r="AJ176" s="89"/>
      <c r="AK176" s="94"/>
      <c r="AL176" s="95"/>
      <c r="AM176" s="96"/>
      <c r="AN176" s="97"/>
      <c r="AO176" s="92"/>
      <c r="AP176" s="93"/>
      <c r="AQ176" s="208"/>
      <c r="AR176" s="209"/>
      <c r="AS176" s="210"/>
      <c r="AT176" s="98"/>
    </row>
    <row r="177" spans="1:46" ht="12">
      <c r="A177" s="57">
        <v>162</v>
      </c>
      <c r="B177" s="57">
        <f t="shared" si="58"/>
        <v>121</v>
      </c>
      <c r="C177" s="57" t="str">
        <f t="shared" si="59"/>
        <v>121</v>
      </c>
      <c r="D177" s="86" t="s">
        <v>209</v>
      </c>
      <c r="E177" s="87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9"/>
      <c r="Y177" s="90"/>
      <c r="Z177" s="88"/>
      <c r="AA177" s="89"/>
      <c r="AB177" s="91"/>
      <c r="AC177" s="92"/>
      <c r="AD177" s="93"/>
      <c r="AE177" s="87"/>
      <c r="AF177" s="88"/>
      <c r="AG177" s="89"/>
      <c r="AH177" s="90"/>
      <c r="AI177" s="88"/>
      <c r="AJ177" s="89"/>
      <c r="AK177" s="94"/>
      <c r="AL177" s="95"/>
      <c r="AM177" s="96"/>
      <c r="AN177" s="97"/>
      <c r="AO177" s="92"/>
      <c r="AP177" s="93"/>
      <c r="AQ177" s="208"/>
      <c r="AR177" s="209"/>
      <c r="AS177" s="210"/>
      <c r="AT177" s="98"/>
    </row>
    <row r="178" spans="1:46" ht="12">
      <c r="A178" s="57">
        <v>163</v>
      </c>
      <c r="B178" s="57">
        <f t="shared" si="58"/>
        <v>122</v>
      </c>
      <c r="C178" s="57" t="str">
        <f t="shared" si="59"/>
        <v>122</v>
      </c>
      <c r="D178" s="86" t="s">
        <v>210</v>
      </c>
      <c r="E178" s="87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9"/>
      <c r="Y178" s="90"/>
      <c r="Z178" s="88"/>
      <c r="AA178" s="89"/>
      <c r="AB178" s="91"/>
      <c r="AC178" s="92"/>
      <c r="AD178" s="93"/>
      <c r="AE178" s="87"/>
      <c r="AF178" s="88"/>
      <c r="AG178" s="89"/>
      <c r="AH178" s="90"/>
      <c r="AI178" s="88"/>
      <c r="AJ178" s="89"/>
      <c r="AK178" s="94"/>
      <c r="AL178" s="95"/>
      <c r="AM178" s="96"/>
      <c r="AN178" s="97"/>
      <c r="AO178" s="92"/>
      <c r="AP178" s="93"/>
      <c r="AQ178" s="208"/>
      <c r="AR178" s="209"/>
      <c r="AS178" s="210"/>
      <c r="AT178" s="98"/>
    </row>
    <row r="179" spans="1:46" ht="12">
      <c r="A179" s="57">
        <v>164</v>
      </c>
      <c r="B179" s="57">
        <f t="shared" si="58"/>
        <v>124</v>
      </c>
      <c r="C179" s="57" t="str">
        <f t="shared" si="59"/>
        <v>124</v>
      </c>
      <c r="D179" s="86" t="s">
        <v>211</v>
      </c>
      <c r="E179" s="87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9"/>
      <c r="Y179" s="90"/>
      <c r="Z179" s="88"/>
      <c r="AA179" s="89"/>
      <c r="AB179" s="91"/>
      <c r="AC179" s="92"/>
      <c r="AD179" s="93"/>
      <c r="AE179" s="87"/>
      <c r="AF179" s="88"/>
      <c r="AG179" s="89"/>
      <c r="AH179" s="90"/>
      <c r="AI179" s="88"/>
      <c r="AJ179" s="89"/>
      <c r="AK179" s="94"/>
      <c r="AL179" s="95"/>
      <c r="AM179" s="96"/>
      <c r="AN179" s="97"/>
      <c r="AO179" s="92"/>
      <c r="AP179" s="93"/>
      <c r="AQ179" s="208"/>
      <c r="AR179" s="209"/>
      <c r="AS179" s="210"/>
      <c r="AT179" s="98"/>
    </row>
    <row r="180" spans="1:46" ht="12">
      <c r="A180" s="57">
        <v>165</v>
      </c>
      <c r="B180" s="57">
        <f t="shared" si="58"/>
        <v>125</v>
      </c>
      <c r="C180" s="57" t="str">
        <f t="shared" si="59"/>
        <v>125</v>
      </c>
      <c r="D180" s="86" t="s">
        <v>212</v>
      </c>
      <c r="E180" s="87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9"/>
      <c r="Y180" s="90"/>
      <c r="Z180" s="88"/>
      <c r="AA180" s="89"/>
      <c r="AB180" s="91"/>
      <c r="AC180" s="92"/>
      <c r="AD180" s="93"/>
      <c r="AE180" s="87"/>
      <c r="AF180" s="88"/>
      <c r="AG180" s="89"/>
      <c r="AH180" s="90"/>
      <c r="AI180" s="88"/>
      <c r="AJ180" s="89"/>
      <c r="AK180" s="94"/>
      <c r="AL180" s="95"/>
      <c r="AM180" s="96"/>
      <c r="AN180" s="97"/>
      <c r="AO180" s="92"/>
      <c r="AP180" s="93"/>
      <c r="AQ180" s="208"/>
      <c r="AR180" s="209"/>
      <c r="AS180" s="210"/>
      <c r="AT180" s="98"/>
    </row>
    <row r="181" spans="1:46" ht="12">
      <c r="A181" s="57">
        <v>166</v>
      </c>
      <c r="B181" s="57">
        <f t="shared" si="58"/>
        <v>126</v>
      </c>
      <c r="C181" s="57" t="str">
        <f t="shared" si="59"/>
        <v>126</v>
      </c>
      <c r="D181" s="86" t="s">
        <v>213</v>
      </c>
      <c r="E181" s="87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9"/>
      <c r="Y181" s="90"/>
      <c r="Z181" s="88"/>
      <c r="AA181" s="89"/>
      <c r="AB181" s="91"/>
      <c r="AC181" s="92"/>
      <c r="AD181" s="93"/>
      <c r="AE181" s="87"/>
      <c r="AF181" s="88"/>
      <c r="AG181" s="89"/>
      <c r="AH181" s="90"/>
      <c r="AI181" s="88"/>
      <c r="AJ181" s="89"/>
      <c r="AK181" s="94"/>
      <c r="AL181" s="95"/>
      <c r="AM181" s="96"/>
      <c r="AN181" s="97"/>
      <c r="AO181" s="92"/>
      <c r="AP181" s="93"/>
      <c r="AQ181" s="208"/>
      <c r="AR181" s="209"/>
      <c r="AS181" s="210"/>
      <c r="AT181" s="98"/>
    </row>
    <row r="182" spans="1:46" ht="12">
      <c r="A182" s="57">
        <v>167</v>
      </c>
      <c r="B182" s="57">
        <f t="shared" si="58"/>
        <v>127</v>
      </c>
      <c r="C182" s="57" t="str">
        <f t="shared" si="59"/>
        <v>127</v>
      </c>
      <c r="D182" s="86" t="s">
        <v>214</v>
      </c>
      <c r="E182" s="87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9"/>
      <c r="Y182" s="90"/>
      <c r="Z182" s="88"/>
      <c r="AA182" s="89"/>
      <c r="AB182" s="91"/>
      <c r="AC182" s="92"/>
      <c r="AD182" s="93"/>
      <c r="AE182" s="87"/>
      <c r="AF182" s="88"/>
      <c r="AG182" s="89"/>
      <c r="AH182" s="90"/>
      <c r="AI182" s="88"/>
      <c r="AJ182" s="89"/>
      <c r="AK182" s="94"/>
      <c r="AL182" s="95"/>
      <c r="AM182" s="96"/>
      <c r="AN182" s="97"/>
      <c r="AO182" s="92"/>
      <c r="AP182" s="93"/>
      <c r="AQ182" s="208"/>
      <c r="AR182" s="209"/>
      <c r="AS182" s="210"/>
      <c r="AT182" s="98"/>
    </row>
    <row r="183" spans="1:46" ht="12">
      <c r="A183" s="57">
        <v>160</v>
      </c>
      <c r="B183" s="57">
        <f t="shared" si="58"/>
        <v>132</v>
      </c>
      <c r="C183" s="57" t="str">
        <f t="shared" si="59"/>
        <v>132</v>
      </c>
      <c r="D183" s="86" t="s">
        <v>207</v>
      </c>
      <c r="E183" s="87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9"/>
      <c r="Y183" s="90"/>
      <c r="Z183" s="88"/>
      <c r="AA183" s="89"/>
      <c r="AB183" s="91"/>
      <c r="AC183" s="92"/>
      <c r="AD183" s="93"/>
      <c r="AE183" s="87"/>
      <c r="AF183" s="88"/>
      <c r="AG183" s="89"/>
      <c r="AH183" s="90"/>
      <c r="AI183" s="88"/>
      <c r="AJ183" s="89"/>
      <c r="AK183" s="94"/>
      <c r="AL183" s="95"/>
      <c r="AM183" s="96"/>
      <c r="AN183" s="97"/>
      <c r="AO183" s="92"/>
      <c r="AP183" s="93"/>
      <c r="AQ183" s="208"/>
      <c r="AR183" s="209"/>
      <c r="AS183" s="210"/>
      <c r="AT183" s="98"/>
    </row>
    <row r="184" spans="1:46" ht="12">
      <c r="A184" s="57">
        <v>152</v>
      </c>
      <c r="B184" s="57">
        <f t="shared" si="58"/>
        <v>160</v>
      </c>
      <c r="C184" s="57" t="str">
        <f t="shared" si="59"/>
        <v>160</v>
      </c>
      <c r="D184" s="86" t="s">
        <v>203</v>
      </c>
      <c r="E184" s="87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9"/>
      <c r="Y184" s="90"/>
      <c r="Z184" s="88"/>
      <c r="AA184" s="89"/>
      <c r="AB184" s="91"/>
      <c r="AC184" s="92"/>
      <c r="AD184" s="93"/>
      <c r="AE184" s="87"/>
      <c r="AF184" s="88"/>
      <c r="AG184" s="89"/>
      <c r="AH184" s="90"/>
      <c r="AI184" s="88"/>
      <c r="AJ184" s="89"/>
      <c r="AK184" s="94"/>
      <c r="AL184" s="95"/>
      <c r="AM184" s="96"/>
      <c r="AN184" s="97"/>
      <c r="AO184" s="92"/>
      <c r="AP184" s="93"/>
      <c r="AQ184" s="208"/>
      <c r="AR184" s="209"/>
      <c r="AS184" s="210"/>
      <c r="AT184" s="98"/>
    </row>
    <row r="185" spans="1:46" ht="12">
      <c r="A185" s="57">
        <v>168</v>
      </c>
      <c r="B185" s="57">
        <f t="shared" si="58"/>
        <v>162</v>
      </c>
      <c r="C185" s="57" t="str">
        <f t="shared" si="59"/>
        <v>162</v>
      </c>
      <c r="D185" s="86" t="s">
        <v>215</v>
      </c>
      <c r="E185" s="87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9"/>
      <c r="Y185" s="90"/>
      <c r="Z185" s="88"/>
      <c r="AA185" s="89"/>
      <c r="AB185" s="91"/>
      <c r="AC185" s="92"/>
      <c r="AD185" s="93"/>
      <c r="AE185" s="87"/>
      <c r="AF185" s="88"/>
      <c r="AG185" s="89"/>
      <c r="AH185" s="90"/>
      <c r="AI185" s="88"/>
      <c r="AJ185" s="89"/>
      <c r="AK185" s="94"/>
      <c r="AL185" s="95"/>
      <c r="AM185" s="96"/>
      <c r="AN185" s="97"/>
      <c r="AO185" s="92"/>
      <c r="AP185" s="93"/>
      <c r="AQ185" s="208"/>
      <c r="AR185" s="209"/>
      <c r="AS185" s="210"/>
      <c r="AT185" s="98"/>
    </row>
    <row r="186" spans="1:46" ht="12.75" thickBot="1">
      <c r="A186" s="99">
        <v>169</v>
      </c>
      <c r="B186" s="100">
        <f t="shared" si="58"/>
        <v>163</v>
      </c>
      <c r="C186" s="99" t="str">
        <f t="shared" si="59"/>
        <v>163</v>
      </c>
      <c r="D186" s="101" t="s">
        <v>216</v>
      </c>
      <c r="E186" s="102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4"/>
      <c r="Y186" s="105"/>
      <c r="Z186" s="103"/>
      <c r="AA186" s="104"/>
      <c r="AB186" s="106"/>
      <c r="AC186" s="107"/>
      <c r="AD186" s="108"/>
      <c r="AE186" s="102"/>
      <c r="AF186" s="103"/>
      <c r="AG186" s="104"/>
      <c r="AH186" s="105"/>
      <c r="AI186" s="103"/>
      <c r="AJ186" s="104"/>
      <c r="AK186" s="109"/>
      <c r="AL186" s="110"/>
      <c r="AM186" s="111"/>
      <c r="AN186" s="112"/>
      <c r="AO186" s="107"/>
      <c r="AP186" s="108"/>
      <c r="AQ186" s="211"/>
      <c r="AR186" s="212"/>
      <c r="AS186" s="213"/>
      <c r="AT186" s="113"/>
    </row>
    <row r="189" spans="4:5" ht="15">
      <c r="D189" s="11" t="s">
        <v>236</v>
      </c>
      <c r="E189" s="4" t="s">
        <v>237</v>
      </c>
    </row>
    <row r="190" ht="15">
      <c r="E190" s="4" t="s">
        <v>238</v>
      </c>
    </row>
  </sheetData>
  <mergeCells count="2">
    <mergeCell ref="AN9:AP9"/>
    <mergeCell ref="AN10:AP10"/>
  </mergeCells>
  <printOptions/>
  <pageMargins left="0.75" right="0.75" top="1" bottom="1" header="0.5" footer="0.5"/>
  <pageSetup fitToHeight="0" fitToWidth="1" orientation="portrait" paperSize="9" scale="22"/>
  <headerFooter alignWithMargins="0">
    <oddHeader>&amp;CRoscolux CIE Colorimetry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85"/>
  <sheetViews>
    <sheetView tabSelected="1" workbookViewId="0" topLeftCell="A6">
      <pane xSplit="13200" ySplit="4160" topLeftCell="EK56" activePane="topLeft" state="split"/>
      <selection pane="topLeft" activeCell="B12" sqref="B12:B41"/>
      <selection pane="topRight" activeCell="S30" sqref="S30"/>
      <selection pane="bottomLeft" activeCell="A77" sqref="A77"/>
      <selection pane="bottomRight" activeCell="EP56" sqref="EP56:EP85"/>
    </sheetView>
  </sheetViews>
  <sheetFormatPr defaultColWidth="11.00390625" defaultRowHeight="12.75"/>
  <cols>
    <col min="1" max="1" width="6.125" style="0" bestFit="1" customWidth="1"/>
    <col min="2" max="2" width="12.625" style="0" bestFit="1" customWidth="1"/>
    <col min="3" max="3" width="15.00390625" style="0" customWidth="1"/>
    <col min="4" max="4" width="12.875" style="0" bestFit="1" customWidth="1"/>
    <col min="5" max="5" width="6.625" style="0" bestFit="1" customWidth="1"/>
    <col min="6" max="6" width="7.25390625" style="0" bestFit="1" customWidth="1"/>
    <col min="7" max="7" width="6.625" style="0" bestFit="1" customWidth="1"/>
    <col min="8" max="8" width="7.25390625" style="0" bestFit="1" customWidth="1"/>
    <col min="9" max="9" width="6.625" style="0" bestFit="1" customWidth="1"/>
    <col min="10" max="10" width="9.25390625" style="0" bestFit="1" customWidth="1"/>
    <col min="11" max="11" width="6.625" style="0" bestFit="1" customWidth="1"/>
    <col min="12" max="12" width="7.25390625" style="0" bestFit="1" customWidth="1"/>
    <col min="13" max="13" width="6.625" style="0" bestFit="1" customWidth="1"/>
    <col min="14" max="14" width="6.75390625" style="0" customWidth="1"/>
    <col min="15" max="15" width="8.375" style="0" bestFit="1" customWidth="1"/>
    <col min="16" max="16" width="7.375" style="0" bestFit="1" customWidth="1"/>
    <col min="17" max="18" width="7.625" style="0" bestFit="1" customWidth="1"/>
    <col min="19" max="19" width="6.625" style="0" bestFit="1" customWidth="1"/>
    <col min="20" max="20" width="7.375" style="0" bestFit="1" customWidth="1"/>
    <col min="21" max="21" width="7.625" style="0" bestFit="1" customWidth="1"/>
    <col min="22" max="22" width="7.375" style="0" bestFit="1" customWidth="1"/>
    <col min="23" max="23" width="8.375" style="0" bestFit="1" customWidth="1"/>
    <col min="24" max="24" width="7.25390625" style="0" bestFit="1" customWidth="1"/>
    <col min="25" max="26" width="7.375" style="0" bestFit="1" customWidth="1"/>
    <col min="27" max="27" width="11.375" style="0" bestFit="1" customWidth="1"/>
    <col min="28" max="30" width="7.375" style="0" bestFit="1" customWidth="1"/>
    <col min="31" max="31" width="7.625" style="0" bestFit="1" customWidth="1"/>
    <col min="32" max="32" width="8.375" style="0" bestFit="1" customWidth="1"/>
    <col min="33" max="33" width="7.625" style="0" bestFit="1" customWidth="1"/>
    <col min="34" max="34" width="7.375" style="0" bestFit="1" customWidth="1"/>
    <col min="35" max="35" width="10.25390625" style="0" bestFit="1" customWidth="1"/>
    <col min="36" max="38" width="7.375" style="0" bestFit="1" customWidth="1"/>
    <col min="39" max="39" width="10.25390625" style="0" bestFit="1" customWidth="1"/>
    <col min="40" max="44" width="6.625" style="0" bestFit="1" customWidth="1"/>
    <col min="45" max="45" width="10.25390625" style="0" bestFit="1" customWidth="1"/>
    <col min="46" max="46" width="7.25390625" style="0" bestFit="1" customWidth="1"/>
    <col min="47" max="48" width="6.625" style="0" bestFit="1" customWidth="1"/>
    <col min="49" max="49" width="7.25390625" style="0" bestFit="1" customWidth="1"/>
    <col min="50" max="52" width="7.625" style="0" bestFit="1" customWidth="1"/>
    <col min="53" max="53" width="10.25390625" style="0" bestFit="1" customWidth="1"/>
    <col min="54" max="55" width="7.625" style="0" bestFit="1" customWidth="1"/>
    <col min="56" max="57" width="7.375" style="0" bestFit="1" customWidth="1"/>
    <col min="58" max="58" width="7.25390625" style="0" bestFit="1" customWidth="1"/>
    <col min="59" max="65" width="7.625" style="0" bestFit="1" customWidth="1"/>
    <col min="66" max="66" width="10.25390625" style="0" bestFit="1" customWidth="1"/>
    <col min="67" max="69" width="7.625" style="0" bestFit="1" customWidth="1"/>
    <col min="70" max="70" width="7.25390625" style="0" bestFit="1" customWidth="1"/>
    <col min="71" max="82" width="7.625" style="0" bestFit="1" customWidth="1"/>
    <col min="83" max="83" width="10.25390625" style="0" bestFit="1" customWidth="1"/>
    <col min="84" max="86" width="7.625" style="0" bestFit="1" customWidth="1"/>
    <col min="87" max="87" width="10.25390625" style="0" bestFit="1" customWidth="1"/>
    <col min="88" max="88" width="8.375" style="0" bestFit="1" customWidth="1"/>
    <col min="89" max="90" width="7.625" style="0" bestFit="1" customWidth="1"/>
    <col min="91" max="91" width="8.375" style="0" bestFit="1" customWidth="1"/>
    <col min="92" max="92" width="7.625" style="0" bestFit="1" customWidth="1"/>
    <col min="93" max="93" width="10.25390625" style="0" bestFit="1" customWidth="1"/>
    <col min="94" max="108" width="7.625" style="0" bestFit="1" customWidth="1"/>
    <col min="109" max="109" width="8.375" style="0" bestFit="1" customWidth="1"/>
    <col min="110" max="111" width="7.625" style="0" bestFit="1" customWidth="1"/>
    <col min="112" max="112" width="8.375" style="0" bestFit="1" customWidth="1"/>
    <col min="113" max="113" width="7.625" style="0" bestFit="1" customWidth="1"/>
    <col min="114" max="114" width="10.25390625" style="0" bestFit="1" customWidth="1"/>
    <col min="115" max="118" width="7.625" style="0" bestFit="1" customWidth="1"/>
    <col min="119" max="119" width="10.25390625" style="0" bestFit="1" customWidth="1"/>
    <col min="120" max="127" width="7.625" style="0" bestFit="1" customWidth="1"/>
    <col min="128" max="128" width="7.00390625" style="0" bestFit="1" customWidth="1"/>
    <col min="129" max="129" width="7.625" style="0" bestFit="1" customWidth="1"/>
    <col min="130" max="130" width="10.25390625" style="0" bestFit="1" customWidth="1"/>
    <col min="131" max="134" width="7.625" style="0" bestFit="1" customWidth="1"/>
    <col min="135" max="135" width="10.25390625" style="0" bestFit="1" customWidth="1"/>
    <col min="136" max="140" width="7.625" style="0" bestFit="1" customWidth="1"/>
    <col min="141" max="141" width="8.375" style="0" bestFit="1" customWidth="1"/>
    <col min="142" max="142" width="7.625" style="0" bestFit="1" customWidth="1"/>
    <col min="143" max="145" width="7.25390625" style="0" bestFit="1" customWidth="1"/>
    <col min="146" max="146" width="8.375" style="0" bestFit="1" customWidth="1"/>
    <col min="147" max="147" width="8.125" style="0" bestFit="1" customWidth="1"/>
    <col min="148" max="148" width="7.00390625" style="0" bestFit="1" customWidth="1"/>
    <col min="149" max="152" width="8.125" style="0" bestFit="1" customWidth="1"/>
    <col min="153" max="154" width="7.00390625" style="0" bestFit="1" customWidth="1"/>
    <col min="155" max="158" width="8.125" style="0" bestFit="1" customWidth="1"/>
    <col min="159" max="168" width="7.00390625" style="0" bestFit="1" customWidth="1"/>
    <col min="169" max="170" width="8.125" style="0" bestFit="1" customWidth="1"/>
  </cols>
  <sheetData>
    <row r="1" spans="3:14" ht="43.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3:16" ht="18">
      <c r="C2" s="118" t="s">
        <v>234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3:16" ht="27" customHeight="1">
      <c r="C3" s="119" t="s">
        <v>240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3:16" ht="15.75">
      <c r="C4" s="10" t="s">
        <v>228</v>
      </c>
      <c r="D4" s="117">
        <f ca="1">NOW()</f>
        <v>35354.55385416667</v>
      </c>
      <c r="E4" s="4"/>
      <c r="F4" s="4"/>
      <c r="G4" s="4"/>
      <c r="H4" s="4"/>
      <c r="I4" s="4"/>
      <c r="J4" s="4"/>
      <c r="K4" s="4"/>
      <c r="L4" s="4"/>
      <c r="O4" s="11" t="s">
        <v>229</v>
      </c>
      <c r="P4" s="4" t="s">
        <v>230</v>
      </c>
    </row>
    <row r="5" spans="3:16" ht="15.75">
      <c r="C5" s="10" t="s">
        <v>235</v>
      </c>
      <c r="D5" s="10" t="str">
        <f>B12</f>
        <v>LUX 97</v>
      </c>
      <c r="E5" s="4"/>
      <c r="F5" s="4"/>
      <c r="G5" s="4"/>
      <c r="H5" s="4"/>
      <c r="I5" s="4"/>
      <c r="J5" s="4"/>
      <c r="K5" s="4"/>
      <c r="L5" s="4"/>
      <c r="O5" s="11" t="s">
        <v>231</v>
      </c>
      <c r="P5" s="4" t="s">
        <v>232</v>
      </c>
    </row>
    <row r="6" spans="3:16" ht="15.75">
      <c r="C6" s="10" t="s">
        <v>263</v>
      </c>
      <c r="D6" s="161">
        <f>P24/100</f>
        <v>0.52809289</v>
      </c>
      <c r="E6" s="4"/>
      <c r="F6" s="4"/>
      <c r="G6" s="4"/>
      <c r="H6" s="4"/>
      <c r="I6" s="4"/>
      <c r="J6" s="4"/>
      <c r="K6" s="4"/>
      <c r="L6" s="4"/>
      <c r="O6" s="11" t="s">
        <v>233</v>
      </c>
      <c r="P6" s="4" t="s">
        <v>54</v>
      </c>
    </row>
    <row r="7" spans="3:14" ht="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ht="12.75">
      <c r="B9" s="115" t="s">
        <v>241</v>
      </c>
    </row>
    <row r="10" ht="12.75">
      <c r="B10" s="116" t="s">
        <v>242</v>
      </c>
    </row>
    <row r="11" ht="13.5" thickBot="1">
      <c r="B11" s="116" t="s">
        <v>243</v>
      </c>
    </row>
    <row r="12" spans="1:2" ht="12.75">
      <c r="A12" s="6"/>
      <c r="B12" s="125" t="s">
        <v>198</v>
      </c>
    </row>
    <row r="13" spans="1:2" ht="12.75">
      <c r="A13" s="7">
        <v>360</v>
      </c>
      <c r="B13" s="127">
        <v>46.7</v>
      </c>
    </row>
    <row r="14" spans="1:2" ht="12.75">
      <c r="A14" s="7">
        <v>380</v>
      </c>
      <c r="B14" s="127">
        <v>51.82</v>
      </c>
    </row>
    <row r="15" spans="1:16" ht="15.75">
      <c r="A15" s="7">
        <v>400</v>
      </c>
      <c r="B15" s="127">
        <v>49.45</v>
      </c>
      <c r="O15" s="145" t="s">
        <v>252</v>
      </c>
      <c r="P15" s="146"/>
    </row>
    <row r="16" spans="1:16" ht="12.75">
      <c r="A16" s="7">
        <v>420</v>
      </c>
      <c r="B16" s="127">
        <v>42.08</v>
      </c>
      <c r="O16" s="147"/>
      <c r="P16" s="148"/>
    </row>
    <row r="17" spans="1:16" ht="15">
      <c r="A17" s="7">
        <v>440</v>
      </c>
      <c r="B17" s="127">
        <v>36.21</v>
      </c>
      <c r="O17" s="149" t="s">
        <v>33</v>
      </c>
      <c r="P17" s="150"/>
    </row>
    <row r="18" spans="1:16" ht="15">
      <c r="A18" s="7">
        <v>460</v>
      </c>
      <c r="B18" s="127">
        <v>40.14</v>
      </c>
      <c r="O18" s="151" t="s">
        <v>262</v>
      </c>
      <c r="P18" s="152">
        <f>B33</f>
        <v>72.67</v>
      </c>
    </row>
    <row r="19" spans="1:16" ht="15">
      <c r="A19" s="7">
        <v>480</v>
      </c>
      <c r="B19" s="127">
        <v>52.02</v>
      </c>
      <c r="O19" s="151" t="s">
        <v>261</v>
      </c>
      <c r="P19" s="152">
        <f>B34</f>
        <v>-0.283</v>
      </c>
    </row>
    <row r="20" spans="1:16" ht="15">
      <c r="A20" s="7">
        <v>500</v>
      </c>
      <c r="B20" s="127">
        <v>48.99</v>
      </c>
      <c r="O20" s="151" t="s">
        <v>259</v>
      </c>
      <c r="P20" s="152">
        <f>B35</f>
        <v>2.795</v>
      </c>
    </row>
    <row r="21" spans="1:16" ht="12.75">
      <c r="A21" s="7">
        <v>520</v>
      </c>
      <c r="B21" s="127">
        <v>42.71</v>
      </c>
      <c r="O21" s="147"/>
      <c r="P21" s="148"/>
    </row>
    <row r="22" spans="1:16" ht="12.75">
      <c r="A22" s="7">
        <v>540</v>
      </c>
      <c r="B22" s="127">
        <v>43.99</v>
      </c>
      <c r="O22" s="147"/>
      <c r="P22" s="148"/>
    </row>
    <row r="23" spans="1:16" ht="15">
      <c r="A23" s="7">
        <v>560</v>
      </c>
      <c r="B23" s="127">
        <v>40.96</v>
      </c>
      <c r="O23" s="149" t="s">
        <v>35</v>
      </c>
      <c r="P23" s="150"/>
    </row>
    <row r="24" spans="1:16" ht="15">
      <c r="A24" s="7">
        <v>580</v>
      </c>
      <c r="B24" s="127">
        <v>47.25</v>
      </c>
      <c r="O24" s="151" t="s">
        <v>254</v>
      </c>
      <c r="P24" s="152">
        <f>B36</f>
        <v>52.809289</v>
      </c>
    </row>
    <row r="25" spans="1:16" ht="15">
      <c r="A25" s="7">
        <v>600</v>
      </c>
      <c r="B25" s="127">
        <v>47.82</v>
      </c>
      <c r="O25" s="151" t="s">
        <v>260</v>
      </c>
      <c r="P25" s="152">
        <f>B37</f>
        <v>0.4536603302063957</v>
      </c>
    </row>
    <row r="26" spans="1:16" ht="15">
      <c r="A26" s="7">
        <v>620</v>
      </c>
      <c r="B26" s="127">
        <v>43.92</v>
      </c>
      <c r="O26" s="151" t="s">
        <v>256</v>
      </c>
      <c r="P26" s="152">
        <f>B38</f>
        <v>0.41392723338436965</v>
      </c>
    </row>
    <row r="27" spans="1:16" ht="12.75">
      <c r="A27" s="7">
        <v>640</v>
      </c>
      <c r="B27" s="127">
        <v>41.64</v>
      </c>
      <c r="O27" s="147"/>
      <c r="P27" s="148"/>
    </row>
    <row r="28" spans="1:16" ht="12.75">
      <c r="A28" s="7">
        <v>660</v>
      </c>
      <c r="B28" s="127">
        <v>39.31</v>
      </c>
      <c r="O28" s="147"/>
      <c r="P28" s="148"/>
    </row>
    <row r="29" spans="1:16" ht="15">
      <c r="A29" s="7">
        <v>680</v>
      </c>
      <c r="B29" s="127">
        <v>44.84</v>
      </c>
      <c r="O29" s="149" t="s">
        <v>253</v>
      </c>
      <c r="P29" s="150"/>
    </row>
    <row r="30" spans="1:16" ht="15">
      <c r="A30" s="7">
        <v>700</v>
      </c>
      <c r="B30" s="127">
        <v>59.3</v>
      </c>
      <c r="O30" s="151" t="s">
        <v>257</v>
      </c>
      <c r="P30" s="153">
        <f>B39</f>
        <v>181</v>
      </c>
    </row>
    <row r="31" spans="1:16" ht="15">
      <c r="A31" s="7">
        <v>720</v>
      </c>
      <c r="B31" s="127">
        <v>72.61</v>
      </c>
      <c r="O31" s="151" t="s">
        <v>258</v>
      </c>
      <c r="P31" s="153">
        <f>B40</f>
        <v>179</v>
      </c>
    </row>
    <row r="32" spans="1:16" ht="15.75" thickBot="1">
      <c r="A32" s="156">
        <v>740</v>
      </c>
      <c r="B32" s="131">
        <v>79.36</v>
      </c>
      <c r="O32" s="151" t="s">
        <v>259</v>
      </c>
      <c r="P32" s="153">
        <f>B41</f>
        <v>174</v>
      </c>
    </row>
    <row r="33" spans="1:16" ht="12.75">
      <c r="A33" s="157" t="s">
        <v>247</v>
      </c>
      <c r="B33" s="135">
        <v>72.67</v>
      </c>
      <c r="O33" s="147"/>
      <c r="P33" s="148"/>
    </row>
    <row r="34" spans="1:16" ht="12.75">
      <c r="A34" s="158" t="s">
        <v>248</v>
      </c>
      <c r="B34" s="135">
        <v>-0.283</v>
      </c>
      <c r="O34" s="154"/>
      <c r="P34" s="155"/>
    </row>
    <row r="35" spans="1:2" ht="13.5" thickBot="1">
      <c r="A35" s="158" t="s">
        <v>249</v>
      </c>
      <c r="B35" s="135">
        <v>2.795</v>
      </c>
    </row>
    <row r="36" spans="1:2" ht="12.75">
      <c r="A36" s="158" t="s">
        <v>250</v>
      </c>
      <c r="B36" s="133">
        <v>52.809289</v>
      </c>
    </row>
    <row r="37" spans="1:2" ht="12.75">
      <c r="A37" s="158" t="s">
        <v>251</v>
      </c>
      <c r="B37" s="135">
        <v>0.4536603302063957</v>
      </c>
    </row>
    <row r="38" spans="1:2" ht="12.75">
      <c r="A38" s="158" t="s">
        <v>250</v>
      </c>
      <c r="B38" s="135">
        <v>0.41392723338436965</v>
      </c>
    </row>
    <row r="39" spans="1:2" ht="12.75">
      <c r="A39" s="159" t="s">
        <v>51</v>
      </c>
      <c r="B39" s="127">
        <v>181</v>
      </c>
    </row>
    <row r="40" spans="1:2" ht="12.75">
      <c r="A40" s="159" t="s">
        <v>52</v>
      </c>
      <c r="B40" s="127">
        <v>179</v>
      </c>
    </row>
    <row r="41" spans="1:2" ht="13.5" thickBot="1">
      <c r="A41" s="160" t="s">
        <v>53</v>
      </c>
      <c r="B41" s="131">
        <v>174</v>
      </c>
    </row>
    <row r="46" spans="3:12" ht="12.75"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3:12" ht="15.75">
      <c r="C47" s="141"/>
      <c r="D47" s="144"/>
      <c r="E47" s="143"/>
      <c r="F47" s="143"/>
      <c r="G47" s="143"/>
      <c r="H47" s="143"/>
      <c r="I47" s="143"/>
      <c r="J47" s="143"/>
      <c r="K47" s="143"/>
      <c r="L47" s="143"/>
    </row>
    <row r="48" spans="3:12" ht="15.75">
      <c r="C48" s="141"/>
      <c r="D48" s="143"/>
      <c r="E48" s="141"/>
      <c r="F48" s="141"/>
      <c r="G48" s="141"/>
      <c r="H48" s="141"/>
      <c r="I48" s="141"/>
      <c r="J48" s="141"/>
      <c r="K48" s="141"/>
      <c r="L48" s="143"/>
    </row>
    <row r="49" spans="3:12" ht="15.75">
      <c r="C49" s="141"/>
      <c r="D49" s="143"/>
      <c r="E49" s="141"/>
      <c r="F49" s="141"/>
      <c r="G49" s="141"/>
      <c r="H49" s="141"/>
      <c r="I49" s="141"/>
      <c r="J49" s="141"/>
      <c r="K49" s="141"/>
      <c r="L49" s="143"/>
    </row>
    <row r="50" spans="3:12" ht="15.75">
      <c r="C50" s="141"/>
      <c r="D50" s="143"/>
      <c r="E50" s="141"/>
      <c r="F50" s="141"/>
      <c r="G50" s="141"/>
      <c r="H50" s="141"/>
      <c r="I50" s="141"/>
      <c r="J50" s="141"/>
      <c r="K50" s="141"/>
      <c r="L50" s="143"/>
    </row>
    <row r="51" spans="3:12" ht="15.75">
      <c r="C51" s="141"/>
      <c r="D51" s="143"/>
      <c r="E51" s="141"/>
      <c r="F51" s="141"/>
      <c r="G51" s="141"/>
      <c r="H51" s="141"/>
      <c r="I51" s="141"/>
      <c r="J51" s="141"/>
      <c r="K51" s="141"/>
      <c r="L51" s="143"/>
    </row>
    <row r="52" spans="3:12" ht="15">
      <c r="C52" s="141"/>
      <c r="D52" s="141"/>
      <c r="E52" s="16"/>
      <c r="F52" s="142"/>
      <c r="G52" s="142"/>
      <c r="H52" s="142"/>
      <c r="I52" s="142"/>
      <c r="J52" s="142"/>
      <c r="K52" s="16"/>
      <c r="L52" s="141"/>
    </row>
    <row r="55" ht="13.5" thickBot="1"/>
    <row r="56" spans="1:176" ht="12.75">
      <c r="A56" s="122" t="s">
        <v>42</v>
      </c>
      <c r="B56" s="123" t="s">
        <v>56</v>
      </c>
      <c r="C56" s="123" t="s">
        <v>181</v>
      </c>
      <c r="D56" s="123" t="s">
        <v>57</v>
      </c>
      <c r="E56" s="123" t="s">
        <v>58</v>
      </c>
      <c r="F56" s="123" t="s">
        <v>59</v>
      </c>
      <c r="G56" s="123" t="s">
        <v>60</v>
      </c>
      <c r="H56" s="123" t="s">
        <v>61</v>
      </c>
      <c r="I56" s="123" t="s">
        <v>62</v>
      </c>
      <c r="J56" s="123" t="s">
        <v>182</v>
      </c>
      <c r="K56" s="123" t="s">
        <v>63</v>
      </c>
      <c r="L56" s="123" t="s">
        <v>64</v>
      </c>
      <c r="M56" s="123" t="s">
        <v>65</v>
      </c>
      <c r="N56" s="123" t="s">
        <v>66</v>
      </c>
      <c r="O56" s="123" t="s">
        <v>67</v>
      </c>
      <c r="P56" s="123" t="s">
        <v>68</v>
      </c>
      <c r="Q56" s="123" t="s">
        <v>69</v>
      </c>
      <c r="R56" s="123" t="s">
        <v>70</v>
      </c>
      <c r="S56" s="123" t="s">
        <v>71</v>
      </c>
      <c r="T56" s="123" t="s">
        <v>72</v>
      </c>
      <c r="U56" s="123" t="s">
        <v>73</v>
      </c>
      <c r="V56" s="123" t="s">
        <v>74</v>
      </c>
      <c r="W56" s="123" t="s">
        <v>75</v>
      </c>
      <c r="X56" s="123" t="s">
        <v>76</v>
      </c>
      <c r="Y56" s="123" t="s">
        <v>77</v>
      </c>
      <c r="Z56" s="123" t="s">
        <v>78</v>
      </c>
      <c r="AA56" s="123" t="s">
        <v>183</v>
      </c>
      <c r="AB56" s="123" t="s">
        <v>79</v>
      </c>
      <c r="AC56" s="123" t="s">
        <v>80</v>
      </c>
      <c r="AD56" s="123" t="s">
        <v>81</v>
      </c>
      <c r="AE56" s="123" t="s">
        <v>82</v>
      </c>
      <c r="AF56" s="123" t="s">
        <v>184</v>
      </c>
      <c r="AG56" s="123" t="s">
        <v>83</v>
      </c>
      <c r="AH56" s="123" t="s">
        <v>84</v>
      </c>
      <c r="AI56" s="123" t="s">
        <v>185</v>
      </c>
      <c r="AJ56" s="123" t="s">
        <v>85</v>
      </c>
      <c r="AK56" s="123" t="s">
        <v>86</v>
      </c>
      <c r="AL56" s="123" t="s">
        <v>87</v>
      </c>
      <c r="AM56" s="123" t="s">
        <v>186</v>
      </c>
      <c r="AN56" s="123" t="s">
        <v>88</v>
      </c>
      <c r="AO56" s="123" t="s">
        <v>89</v>
      </c>
      <c r="AP56" s="123" t="s">
        <v>90</v>
      </c>
      <c r="AQ56" s="123" t="s">
        <v>91</v>
      </c>
      <c r="AR56" s="123" t="s">
        <v>29</v>
      </c>
      <c r="AS56" s="123" t="s">
        <v>92</v>
      </c>
      <c r="AT56" s="123" t="s">
        <v>187</v>
      </c>
      <c r="AU56" s="123" t="s">
        <v>244</v>
      </c>
      <c r="AV56" s="123" t="s">
        <v>93</v>
      </c>
      <c r="AW56" s="123" t="s">
        <v>94</v>
      </c>
      <c r="AX56" s="123" t="s">
        <v>95</v>
      </c>
      <c r="AY56" s="123" t="s">
        <v>96</v>
      </c>
      <c r="AZ56" s="123" t="s">
        <v>97</v>
      </c>
      <c r="BA56" s="123" t="s">
        <v>98</v>
      </c>
      <c r="BB56" s="123" t="s">
        <v>99</v>
      </c>
      <c r="BC56" s="123" t="s">
        <v>188</v>
      </c>
      <c r="BD56" s="123" t="s">
        <v>100</v>
      </c>
      <c r="BE56" s="123" t="s">
        <v>101</v>
      </c>
      <c r="BF56" s="123" t="s">
        <v>102</v>
      </c>
      <c r="BG56" s="123" t="s">
        <v>103</v>
      </c>
      <c r="BH56" s="123" t="s">
        <v>104</v>
      </c>
      <c r="BI56" s="123" t="s">
        <v>105</v>
      </c>
      <c r="BJ56" s="123" t="s">
        <v>106</v>
      </c>
      <c r="BK56" s="123" t="s">
        <v>107</v>
      </c>
      <c r="BL56" s="123" t="s">
        <v>108</v>
      </c>
      <c r="BM56" s="123" t="s">
        <v>109</v>
      </c>
      <c r="BN56" s="123" t="s">
        <v>110</v>
      </c>
      <c r="BO56" s="123" t="s">
        <v>111</v>
      </c>
      <c r="BP56" s="123" t="s">
        <v>189</v>
      </c>
      <c r="BQ56" s="123" t="s">
        <v>112</v>
      </c>
      <c r="BR56" s="123" t="s">
        <v>113</v>
      </c>
      <c r="BS56" s="123" t="s">
        <v>30</v>
      </c>
      <c r="BT56" s="123" t="s">
        <v>114</v>
      </c>
      <c r="BU56" s="123" t="s">
        <v>115</v>
      </c>
      <c r="BV56" s="123" t="s">
        <v>116</v>
      </c>
      <c r="BW56" s="123" t="s">
        <v>117</v>
      </c>
      <c r="BX56" s="123" t="s">
        <v>118</v>
      </c>
      <c r="BY56" s="123" t="s">
        <v>119</v>
      </c>
      <c r="BZ56" s="123" t="s">
        <v>120</v>
      </c>
      <c r="CA56" s="123" t="s">
        <v>121</v>
      </c>
      <c r="CB56" s="123" t="s">
        <v>122</v>
      </c>
      <c r="CC56" s="123" t="s">
        <v>123</v>
      </c>
      <c r="CD56" s="123" t="s">
        <v>124</v>
      </c>
      <c r="CE56" s="123" t="s">
        <v>125</v>
      </c>
      <c r="CF56" s="123" t="s">
        <v>126</v>
      </c>
      <c r="CG56" s="123" t="s">
        <v>127</v>
      </c>
      <c r="CH56" s="123" t="s">
        <v>190</v>
      </c>
      <c r="CI56" s="123" t="s">
        <v>128</v>
      </c>
      <c r="CJ56" s="123" t="s">
        <v>129</v>
      </c>
      <c r="CK56" s="123" t="s">
        <v>245</v>
      </c>
      <c r="CL56" s="123" t="s">
        <v>130</v>
      </c>
      <c r="CM56" s="123" t="s">
        <v>191</v>
      </c>
      <c r="CN56" s="123" t="s">
        <v>131</v>
      </c>
      <c r="CO56" s="123" t="s">
        <v>132</v>
      </c>
      <c r="CP56" s="123" t="s">
        <v>31</v>
      </c>
      <c r="CQ56" s="123" t="s">
        <v>133</v>
      </c>
      <c r="CR56" s="123" t="s">
        <v>134</v>
      </c>
      <c r="CS56" s="123" t="s">
        <v>135</v>
      </c>
      <c r="CT56" s="123" t="s">
        <v>192</v>
      </c>
      <c r="CU56" s="123" t="s">
        <v>246</v>
      </c>
      <c r="CV56" s="123" t="s">
        <v>136</v>
      </c>
      <c r="CW56" s="123" t="s">
        <v>137</v>
      </c>
      <c r="CX56" s="123" t="s">
        <v>138</v>
      </c>
      <c r="CY56" s="123" t="s">
        <v>139</v>
      </c>
      <c r="CZ56" s="123" t="s">
        <v>140</v>
      </c>
      <c r="DA56" s="123" t="s">
        <v>141</v>
      </c>
      <c r="DB56" s="123" t="s">
        <v>142</v>
      </c>
      <c r="DC56" s="123" t="s">
        <v>143</v>
      </c>
      <c r="DD56" s="123" t="s">
        <v>144</v>
      </c>
      <c r="DE56" s="123" t="s">
        <v>145</v>
      </c>
      <c r="DF56" s="123" t="s">
        <v>146</v>
      </c>
      <c r="DG56" s="123" t="s">
        <v>147</v>
      </c>
      <c r="DH56" s="123" t="s">
        <v>148</v>
      </c>
      <c r="DI56" s="123" t="s">
        <v>149</v>
      </c>
      <c r="DJ56" s="123" t="s">
        <v>150</v>
      </c>
      <c r="DK56" s="123" t="s">
        <v>151</v>
      </c>
      <c r="DL56" s="123" t="s">
        <v>152</v>
      </c>
      <c r="DM56" s="123" t="s">
        <v>153</v>
      </c>
      <c r="DN56" s="123" t="s">
        <v>154</v>
      </c>
      <c r="DO56" s="123" t="s">
        <v>155</v>
      </c>
      <c r="DP56" s="123" t="s">
        <v>193</v>
      </c>
      <c r="DQ56" s="123" t="s">
        <v>156</v>
      </c>
      <c r="DR56" s="123" t="s">
        <v>157</v>
      </c>
      <c r="DS56" s="123" t="s">
        <v>158</v>
      </c>
      <c r="DT56" s="123" t="s">
        <v>159</v>
      </c>
      <c r="DU56" s="123" t="s">
        <v>194</v>
      </c>
      <c r="DV56" s="123" t="s">
        <v>160</v>
      </c>
      <c r="DW56" s="123" t="s">
        <v>161</v>
      </c>
      <c r="DX56" s="123" t="s">
        <v>162</v>
      </c>
      <c r="DY56" s="123" t="s">
        <v>163</v>
      </c>
      <c r="DZ56" s="123" t="s">
        <v>164</v>
      </c>
      <c r="EA56" s="123" t="s">
        <v>195</v>
      </c>
      <c r="EB56" s="123" t="s">
        <v>165</v>
      </c>
      <c r="EC56" s="123" t="s">
        <v>166</v>
      </c>
      <c r="ED56" s="123" t="s">
        <v>167</v>
      </c>
      <c r="EE56" s="123" t="s">
        <v>168</v>
      </c>
      <c r="EF56" s="123" t="s">
        <v>196</v>
      </c>
      <c r="EG56" s="123" t="s">
        <v>169</v>
      </c>
      <c r="EH56" s="123" t="s">
        <v>170</v>
      </c>
      <c r="EI56" s="123" t="s">
        <v>171</v>
      </c>
      <c r="EJ56" s="123" t="s">
        <v>172</v>
      </c>
      <c r="EK56" s="123" t="s">
        <v>197</v>
      </c>
      <c r="EL56" s="123" t="s">
        <v>173</v>
      </c>
      <c r="EM56" s="123" t="s">
        <v>174</v>
      </c>
      <c r="EN56" s="124" t="s">
        <v>175</v>
      </c>
      <c r="EO56" s="124" t="s">
        <v>176</v>
      </c>
      <c r="EP56" s="125" t="s">
        <v>198</v>
      </c>
      <c r="EQ56" s="120" t="s">
        <v>199</v>
      </c>
      <c r="ER56" s="8" t="s">
        <v>177</v>
      </c>
      <c r="ES56" s="8" t="s">
        <v>178</v>
      </c>
      <c r="ET56" s="8" t="s">
        <v>200</v>
      </c>
      <c r="EU56" s="8" t="s">
        <v>201</v>
      </c>
      <c r="EV56" s="8" t="s">
        <v>225</v>
      </c>
      <c r="EW56" s="8" t="s">
        <v>226</v>
      </c>
      <c r="EX56" s="8" t="s">
        <v>202</v>
      </c>
      <c r="EY56" s="8" t="s">
        <v>221</v>
      </c>
      <c r="EZ56" s="8" t="s">
        <v>222</v>
      </c>
      <c r="FA56" s="8" t="s">
        <v>223</v>
      </c>
      <c r="FB56" s="8" t="s">
        <v>224</v>
      </c>
      <c r="FC56" s="8" t="s">
        <v>204</v>
      </c>
      <c r="FD56" s="8" t="s">
        <v>205</v>
      </c>
      <c r="FE56" s="8" t="s">
        <v>217</v>
      </c>
      <c r="FF56" s="8" t="s">
        <v>218</v>
      </c>
      <c r="FG56" s="8" t="s">
        <v>219</v>
      </c>
      <c r="FH56" s="8" t="s">
        <v>220</v>
      </c>
      <c r="FI56" s="8" t="s">
        <v>206</v>
      </c>
      <c r="FJ56" s="8" t="s">
        <v>208</v>
      </c>
      <c r="FK56" s="8" t="s">
        <v>209</v>
      </c>
      <c r="FL56" s="8" t="s">
        <v>210</v>
      </c>
      <c r="FM56" s="8" t="s">
        <v>211</v>
      </c>
      <c r="FN56" s="8" t="s">
        <v>212</v>
      </c>
      <c r="FO56" t="s">
        <v>213</v>
      </c>
      <c r="FP56" t="s">
        <v>214</v>
      </c>
      <c r="FQ56" t="s">
        <v>207</v>
      </c>
      <c r="FR56" t="s">
        <v>203</v>
      </c>
      <c r="FS56" t="s">
        <v>215</v>
      </c>
      <c r="FT56" t="s">
        <v>216</v>
      </c>
    </row>
    <row r="57" spans="1:170" ht="12.75">
      <c r="A57" s="126">
        <v>360</v>
      </c>
      <c r="B57" s="1">
        <v>45.91</v>
      </c>
      <c r="C57" s="1">
        <v>69.2</v>
      </c>
      <c r="D57" s="1">
        <v>46.02</v>
      </c>
      <c r="E57" s="1">
        <v>48.84</v>
      </c>
      <c r="F57" s="1">
        <v>60.11</v>
      </c>
      <c r="G57" s="1">
        <v>62.42</v>
      </c>
      <c r="H57" s="1">
        <v>59.33</v>
      </c>
      <c r="I57" s="1">
        <v>66.86</v>
      </c>
      <c r="J57" s="1">
        <v>73.36</v>
      </c>
      <c r="K57" s="1">
        <v>52.26</v>
      </c>
      <c r="L57" s="1">
        <v>69.26</v>
      </c>
      <c r="M57" s="1">
        <v>58.43</v>
      </c>
      <c r="N57" s="1">
        <v>34.34</v>
      </c>
      <c r="O57" s="1">
        <v>63.92</v>
      </c>
      <c r="P57" s="1">
        <v>54.98</v>
      </c>
      <c r="Q57" s="1">
        <v>32.67</v>
      </c>
      <c r="R57" s="1">
        <v>3.01</v>
      </c>
      <c r="S57" s="1">
        <v>59.49</v>
      </c>
      <c r="T57" s="1">
        <v>39.78</v>
      </c>
      <c r="U57" s="1">
        <v>9.53</v>
      </c>
      <c r="V57" s="1">
        <v>59.52</v>
      </c>
      <c r="W57" s="1">
        <v>54.24</v>
      </c>
      <c r="X57" s="1">
        <v>56.88</v>
      </c>
      <c r="Y57" s="1">
        <v>22.29</v>
      </c>
      <c r="Z57" s="1">
        <v>37.68</v>
      </c>
      <c r="AA57" s="1">
        <v>52.07</v>
      </c>
      <c r="AB57" s="1">
        <v>1.27</v>
      </c>
      <c r="AC57" s="1">
        <v>27.64</v>
      </c>
      <c r="AD57" s="1">
        <v>15.75</v>
      </c>
      <c r="AE57" s="1">
        <v>25.07</v>
      </c>
      <c r="AF57" s="1">
        <v>46.99</v>
      </c>
      <c r="AG57" s="1">
        <v>0.87</v>
      </c>
      <c r="AH57" s="1">
        <v>11.72</v>
      </c>
      <c r="AI57" s="1">
        <v>31.95</v>
      </c>
      <c r="AJ57" s="1">
        <v>5.44</v>
      </c>
      <c r="AK57" s="1">
        <v>1.55</v>
      </c>
      <c r="AL57" s="1">
        <v>13.16</v>
      </c>
      <c r="AM57" s="1">
        <v>7.96</v>
      </c>
      <c r="AN57" s="1">
        <v>0.51</v>
      </c>
      <c r="AO57" s="1">
        <v>33.36</v>
      </c>
      <c r="AP57" s="1">
        <v>34.48</v>
      </c>
      <c r="AQ57" s="1">
        <v>16.91</v>
      </c>
      <c r="AR57" s="1">
        <v>15.46</v>
      </c>
      <c r="AS57" s="1">
        <v>55.85</v>
      </c>
      <c r="AT57" s="1">
        <v>70.38</v>
      </c>
      <c r="AU57" s="1">
        <v>61.29</v>
      </c>
      <c r="AV57" s="1">
        <v>40.03</v>
      </c>
      <c r="AW57" s="1">
        <v>54.63</v>
      </c>
      <c r="AX57" s="1">
        <v>37.7</v>
      </c>
      <c r="AY57" s="1">
        <v>45.99</v>
      </c>
      <c r="AZ57" s="1">
        <v>62.27</v>
      </c>
      <c r="BA57" s="1">
        <v>76.36</v>
      </c>
      <c r="BB57" s="1">
        <v>44.61</v>
      </c>
      <c r="BC57" s="1">
        <v>22.29</v>
      </c>
      <c r="BD57" s="1">
        <v>25.67</v>
      </c>
      <c r="BE57" s="1">
        <v>19.35</v>
      </c>
      <c r="BF57" s="1">
        <v>30.85</v>
      </c>
      <c r="BG57" s="1">
        <v>27.72</v>
      </c>
      <c r="BH57" s="1">
        <v>3.52</v>
      </c>
      <c r="BI57" s="1">
        <v>17.13</v>
      </c>
      <c r="BJ57" s="1">
        <v>1.47</v>
      </c>
      <c r="BK57" s="1">
        <v>53.16</v>
      </c>
      <c r="BL57" s="1">
        <v>49.01</v>
      </c>
      <c r="BM57" s="1">
        <v>13.14</v>
      </c>
      <c r="BN57" s="1">
        <v>2.78</v>
      </c>
      <c r="BO57" s="1">
        <v>13.55</v>
      </c>
      <c r="BP57" s="1">
        <v>28.67</v>
      </c>
      <c r="BQ57" s="1">
        <v>19.74</v>
      </c>
      <c r="BR57" s="1">
        <v>4.87</v>
      </c>
      <c r="BS57" s="1">
        <v>1.49</v>
      </c>
      <c r="BT57" s="1">
        <v>14.93</v>
      </c>
      <c r="BU57" s="1">
        <v>68.44</v>
      </c>
      <c r="BV57" s="1">
        <v>68.29</v>
      </c>
      <c r="BW57" s="1">
        <v>42.87</v>
      </c>
      <c r="BX57" s="1">
        <v>65.16</v>
      </c>
      <c r="BY57" s="1">
        <v>54.43</v>
      </c>
      <c r="BZ57" s="1">
        <v>45.53</v>
      </c>
      <c r="CA57" s="1">
        <v>33.05</v>
      </c>
      <c r="CB57" s="1">
        <v>23.43</v>
      </c>
      <c r="CC57" s="1">
        <v>36.02</v>
      </c>
      <c r="CD57" s="1">
        <v>31.68</v>
      </c>
      <c r="CE57" s="1">
        <v>27.55</v>
      </c>
      <c r="CF57" s="1">
        <v>16.88</v>
      </c>
      <c r="CG57" s="1">
        <v>21.14</v>
      </c>
      <c r="CH57" s="1">
        <v>15.63</v>
      </c>
      <c r="CI57" s="1">
        <v>23.64</v>
      </c>
      <c r="CJ57" s="1">
        <v>66.78</v>
      </c>
      <c r="CK57" s="1">
        <v>52.11</v>
      </c>
      <c r="CL57" s="1">
        <v>71.58</v>
      </c>
      <c r="CM57" s="1">
        <v>48.44</v>
      </c>
      <c r="CN57" s="1">
        <v>61.04</v>
      </c>
      <c r="CO57" s="1">
        <v>62.64</v>
      </c>
      <c r="CP57" s="1">
        <v>8.49</v>
      </c>
      <c r="CQ57" s="1">
        <v>41.98</v>
      </c>
      <c r="CR57" s="1">
        <v>57.75</v>
      </c>
      <c r="CS57" s="1">
        <v>48.4</v>
      </c>
      <c r="CT57" s="1">
        <v>59.92</v>
      </c>
      <c r="CU57" s="1">
        <v>39.89</v>
      </c>
      <c r="CV57" s="1">
        <v>43.9</v>
      </c>
      <c r="CW57" s="1">
        <v>41.73</v>
      </c>
      <c r="CX57" s="1">
        <v>43.49</v>
      </c>
      <c r="CY57" s="1">
        <v>27.29</v>
      </c>
      <c r="CZ57" s="1">
        <v>8.87</v>
      </c>
      <c r="DA57" s="1">
        <v>52.9</v>
      </c>
      <c r="DB57" s="1">
        <v>3.15</v>
      </c>
      <c r="DC57" s="1">
        <v>38.97</v>
      </c>
      <c r="DD57" s="1">
        <v>48.52</v>
      </c>
      <c r="DE57" s="1">
        <v>18.13</v>
      </c>
      <c r="DF57" s="1">
        <v>38.78</v>
      </c>
      <c r="DG57" s="1">
        <v>37.87</v>
      </c>
      <c r="DH57" s="1">
        <v>71.66</v>
      </c>
      <c r="DI57" s="1">
        <v>0.79</v>
      </c>
      <c r="DJ57" s="1">
        <v>14.22</v>
      </c>
      <c r="DK57" s="1">
        <v>45.86</v>
      </c>
      <c r="DL57" s="1">
        <v>36.48</v>
      </c>
      <c r="DM57" s="1">
        <v>34.1</v>
      </c>
      <c r="DN57" s="1">
        <v>47.14</v>
      </c>
      <c r="DO57" s="1">
        <v>13.75</v>
      </c>
      <c r="DP57" s="1">
        <v>35.48</v>
      </c>
      <c r="DQ57" s="1">
        <v>24.23</v>
      </c>
      <c r="DR57" s="1">
        <v>14.47</v>
      </c>
      <c r="DS57" s="1">
        <v>1.06</v>
      </c>
      <c r="DT57" s="1">
        <v>5.28</v>
      </c>
      <c r="DU57" s="1">
        <v>21.6</v>
      </c>
      <c r="DV57" s="1">
        <v>5.26</v>
      </c>
      <c r="DW57" s="1">
        <v>10.2</v>
      </c>
      <c r="DX57" s="1">
        <v>3.47</v>
      </c>
      <c r="DY57" s="1">
        <v>0.81</v>
      </c>
      <c r="DZ57" s="1">
        <v>38.4</v>
      </c>
      <c r="EA57" s="1">
        <v>30.46</v>
      </c>
      <c r="EB57" s="1">
        <v>58.54</v>
      </c>
      <c r="EC57" s="1">
        <v>54.03</v>
      </c>
      <c r="ED57" s="1">
        <v>12.99</v>
      </c>
      <c r="EE57" s="1">
        <v>31.09</v>
      </c>
      <c r="EF57" s="1">
        <v>26.67</v>
      </c>
      <c r="EG57" s="1">
        <v>3.71</v>
      </c>
      <c r="EH57" s="1">
        <v>7.82</v>
      </c>
      <c r="EI57" s="1">
        <v>12.5</v>
      </c>
      <c r="EJ57" s="1">
        <v>39.76</v>
      </c>
      <c r="EK57" s="1">
        <v>53.09</v>
      </c>
      <c r="EL57" s="1">
        <v>20.52</v>
      </c>
      <c r="EM57" s="1">
        <v>17.73</v>
      </c>
      <c r="EN57" s="5">
        <v>18.69</v>
      </c>
      <c r="EO57" s="5">
        <v>73.8</v>
      </c>
      <c r="EP57" s="127">
        <v>46.7</v>
      </c>
      <c r="EQ57" s="121">
        <v>30.53</v>
      </c>
      <c r="ER57" s="5">
        <v>23.18</v>
      </c>
      <c r="ES57" s="5">
        <v>39.34</v>
      </c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</row>
    <row r="58" spans="1:170" ht="12.75">
      <c r="A58" s="126">
        <v>380</v>
      </c>
      <c r="B58" s="1">
        <v>59.29</v>
      </c>
      <c r="C58" s="1">
        <v>73.47</v>
      </c>
      <c r="D58" s="1">
        <v>53.54</v>
      </c>
      <c r="E58" s="1">
        <v>53.63</v>
      </c>
      <c r="F58" s="1">
        <v>67.62</v>
      </c>
      <c r="G58" s="1">
        <v>72.12</v>
      </c>
      <c r="H58" s="1">
        <v>66.81</v>
      </c>
      <c r="I58" s="1">
        <v>65.6</v>
      </c>
      <c r="J58" s="1">
        <v>75.12</v>
      </c>
      <c r="K58" s="1">
        <v>42.78</v>
      </c>
      <c r="L58" s="1">
        <v>69.99</v>
      </c>
      <c r="M58" s="1">
        <v>61.12</v>
      </c>
      <c r="N58" s="1">
        <v>6.35</v>
      </c>
      <c r="O58" s="1">
        <v>56.31</v>
      </c>
      <c r="P58" s="1">
        <v>48.72</v>
      </c>
      <c r="Q58" s="1">
        <v>15.74</v>
      </c>
      <c r="R58" s="1">
        <v>0.73</v>
      </c>
      <c r="S58" s="1">
        <v>59.09</v>
      </c>
      <c r="T58" s="1">
        <v>35.59</v>
      </c>
      <c r="U58" s="1">
        <v>3.41</v>
      </c>
      <c r="V58" s="1">
        <v>66.63</v>
      </c>
      <c r="W58" s="1">
        <v>53.67</v>
      </c>
      <c r="X58" s="1">
        <v>64.29</v>
      </c>
      <c r="Y58" s="1">
        <v>21.08</v>
      </c>
      <c r="Z58" s="1">
        <v>49.42</v>
      </c>
      <c r="AA58" s="1">
        <v>61.01</v>
      </c>
      <c r="AB58" s="1">
        <v>1.8</v>
      </c>
      <c r="AC58" s="1">
        <v>26.85</v>
      </c>
      <c r="AD58" s="1">
        <v>18.47</v>
      </c>
      <c r="AE58" s="1">
        <v>29.03</v>
      </c>
      <c r="AF58" s="1">
        <v>43.54</v>
      </c>
      <c r="AG58" s="1">
        <v>5.67</v>
      </c>
      <c r="AH58" s="1">
        <v>17.15</v>
      </c>
      <c r="AI58" s="1">
        <v>42.68</v>
      </c>
      <c r="AJ58" s="1">
        <v>15.23</v>
      </c>
      <c r="AK58" s="1">
        <v>4.73</v>
      </c>
      <c r="AL58" s="1">
        <v>12.36</v>
      </c>
      <c r="AM58" s="1">
        <v>15.95</v>
      </c>
      <c r="AN58" s="1">
        <v>0.54</v>
      </c>
      <c r="AO58" s="1">
        <v>45.74</v>
      </c>
      <c r="AP58" s="1">
        <v>50.66</v>
      </c>
      <c r="AQ58" s="1">
        <v>32.66</v>
      </c>
      <c r="AR58" s="1">
        <v>50.17</v>
      </c>
      <c r="AS58" s="1">
        <v>67.79</v>
      </c>
      <c r="AT58" s="1">
        <v>75.27</v>
      </c>
      <c r="AU58" s="1">
        <v>68.57</v>
      </c>
      <c r="AV58" s="1">
        <v>51.63</v>
      </c>
      <c r="AW58" s="1">
        <v>68.71</v>
      </c>
      <c r="AX58" s="1">
        <v>56.07</v>
      </c>
      <c r="AY58" s="1">
        <v>59.24</v>
      </c>
      <c r="AZ58" s="1">
        <v>70.43</v>
      </c>
      <c r="BA58" s="1">
        <v>79.61</v>
      </c>
      <c r="BB58" s="1">
        <v>59.55</v>
      </c>
      <c r="BC58" s="1">
        <v>45.42</v>
      </c>
      <c r="BD58" s="1">
        <v>40.13</v>
      </c>
      <c r="BE58" s="1">
        <v>31.27</v>
      </c>
      <c r="BF58" s="1">
        <v>36.15</v>
      </c>
      <c r="BG58" s="1">
        <v>41.29</v>
      </c>
      <c r="BH58" s="1">
        <v>16.55</v>
      </c>
      <c r="BI58" s="1">
        <v>40.72</v>
      </c>
      <c r="BJ58" s="1">
        <v>8.67</v>
      </c>
      <c r="BK58" s="1">
        <v>67.71</v>
      </c>
      <c r="BL58" s="1">
        <v>63.13</v>
      </c>
      <c r="BM58" s="1">
        <v>32.41</v>
      </c>
      <c r="BN58" s="1">
        <v>11.18</v>
      </c>
      <c r="BO58" s="1">
        <v>28.65</v>
      </c>
      <c r="BP58" s="1">
        <v>44.91</v>
      </c>
      <c r="BQ58" s="1">
        <v>45.31</v>
      </c>
      <c r="BR58" s="1">
        <v>24.78</v>
      </c>
      <c r="BS58" s="1">
        <v>14.25</v>
      </c>
      <c r="BT58" s="1">
        <v>31.95</v>
      </c>
      <c r="BU58" s="1">
        <v>74.75</v>
      </c>
      <c r="BV58" s="1">
        <v>74.08</v>
      </c>
      <c r="BW58" s="1">
        <v>60.84</v>
      </c>
      <c r="BX58" s="1">
        <v>72.66</v>
      </c>
      <c r="BY58" s="1">
        <v>64.92</v>
      </c>
      <c r="BZ58" s="1">
        <v>57.32</v>
      </c>
      <c r="CA58" s="1">
        <v>47.9</v>
      </c>
      <c r="CB58" s="1">
        <v>31.12</v>
      </c>
      <c r="CC58" s="1">
        <v>54.44</v>
      </c>
      <c r="CD58" s="1">
        <v>46.96</v>
      </c>
      <c r="CE58" s="1">
        <v>35.88</v>
      </c>
      <c r="CF58" s="1">
        <v>33.72</v>
      </c>
      <c r="CG58" s="1">
        <v>30.99</v>
      </c>
      <c r="CH58" s="1">
        <v>29.91</v>
      </c>
      <c r="CI58" s="1">
        <v>30.85</v>
      </c>
      <c r="CJ58" s="1">
        <v>72.14</v>
      </c>
      <c r="CK58" s="1">
        <v>59.49</v>
      </c>
      <c r="CL58" s="1">
        <v>73.56</v>
      </c>
      <c r="CM58" s="1">
        <v>56.06</v>
      </c>
      <c r="CN58" s="1">
        <v>69.3</v>
      </c>
      <c r="CO58" s="1">
        <v>66.36</v>
      </c>
      <c r="CP58" s="1">
        <v>34.9</v>
      </c>
      <c r="CQ58" s="1">
        <v>46.79</v>
      </c>
      <c r="CR58" s="1">
        <v>67.52</v>
      </c>
      <c r="CS58" s="1">
        <v>50.24</v>
      </c>
      <c r="CT58" s="1">
        <v>67.88</v>
      </c>
      <c r="CU58" s="1">
        <v>48.75</v>
      </c>
      <c r="CV58" s="1">
        <v>58.76</v>
      </c>
      <c r="CW58" s="1">
        <v>44.44</v>
      </c>
      <c r="CX58" s="1">
        <v>47.45</v>
      </c>
      <c r="CY58" s="1">
        <v>28.41</v>
      </c>
      <c r="CZ58" s="1">
        <v>14.5</v>
      </c>
      <c r="DA58" s="1">
        <v>50.69</v>
      </c>
      <c r="DB58" s="1">
        <v>7.04</v>
      </c>
      <c r="DC58" s="1">
        <v>36.38</v>
      </c>
      <c r="DD58" s="1">
        <v>55.7</v>
      </c>
      <c r="DE58" s="1">
        <v>28.19</v>
      </c>
      <c r="DF58" s="1">
        <v>51.05</v>
      </c>
      <c r="DG58" s="1">
        <v>32.96</v>
      </c>
      <c r="DH58" s="1">
        <v>76.07</v>
      </c>
      <c r="DI58" s="1">
        <v>1.15</v>
      </c>
      <c r="DJ58" s="1">
        <v>10.5</v>
      </c>
      <c r="DK58" s="1">
        <v>53.87</v>
      </c>
      <c r="DL58" s="1">
        <v>46.55</v>
      </c>
      <c r="DM58" s="1">
        <v>45.23</v>
      </c>
      <c r="DN58" s="1">
        <v>58.27</v>
      </c>
      <c r="DO58" s="1">
        <v>14.78</v>
      </c>
      <c r="DP58" s="1">
        <v>48.14</v>
      </c>
      <c r="DQ58" s="1">
        <v>29.97</v>
      </c>
      <c r="DR58" s="1">
        <v>22.54</v>
      </c>
      <c r="DS58" s="1">
        <v>1.26</v>
      </c>
      <c r="DT58" s="1">
        <v>5.37</v>
      </c>
      <c r="DU58" s="1">
        <v>34.42</v>
      </c>
      <c r="DV58" s="1">
        <v>8.03</v>
      </c>
      <c r="DW58" s="1">
        <v>22.42</v>
      </c>
      <c r="DX58" s="1">
        <v>3.05</v>
      </c>
      <c r="DY58" s="1">
        <v>0.64</v>
      </c>
      <c r="DZ58" s="1">
        <v>32.3</v>
      </c>
      <c r="EA58" s="1">
        <v>28.71</v>
      </c>
      <c r="EB58" s="1">
        <v>63.02</v>
      </c>
      <c r="EC58" s="1">
        <v>56.69</v>
      </c>
      <c r="ED58" s="1">
        <v>4.81</v>
      </c>
      <c r="EE58" s="1">
        <v>25.26</v>
      </c>
      <c r="EF58" s="1">
        <v>28.9</v>
      </c>
      <c r="EG58" s="1">
        <v>4.26</v>
      </c>
      <c r="EH58" s="1">
        <v>5.28</v>
      </c>
      <c r="EI58" s="1">
        <v>6.72</v>
      </c>
      <c r="EJ58" s="1">
        <v>50.67</v>
      </c>
      <c r="EK58" s="1">
        <v>55.21</v>
      </c>
      <c r="EL58" s="1">
        <v>17.37</v>
      </c>
      <c r="EM58" s="1">
        <v>10.87</v>
      </c>
      <c r="EN58" s="5">
        <v>14.86</v>
      </c>
      <c r="EO58" s="5">
        <v>64.41</v>
      </c>
      <c r="EP58" s="127">
        <v>51.82</v>
      </c>
      <c r="EQ58" s="121">
        <v>41.06</v>
      </c>
      <c r="ER58" s="5">
        <v>29.61</v>
      </c>
      <c r="ES58" s="5">
        <v>45.52</v>
      </c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</row>
    <row r="59" spans="1:170" ht="12.75">
      <c r="A59" s="126">
        <v>400</v>
      </c>
      <c r="B59" s="1">
        <v>61.65</v>
      </c>
      <c r="C59" s="1">
        <v>71.33</v>
      </c>
      <c r="D59" s="1">
        <v>53.35</v>
      </c>
      <c r="E59" s="1">
        <v>52.92</v>
      </c>
      <c r="F59" s="1">
        <v>68.03</v>
      </c>
      <c r="G59" s="1">
        <v>75.21</v>
      </c>
      <c r="H59" s="1">
        <v>68.17</v>
      </c>
      <c r="I59" s="1">
        <v>63.65</v>
      </c>
      <c r="J59" s="1">
        <v>71.47</v>
      </c>
      <c r="K59" s="1">
        <v>36.66</v>
      </c>
      <c r="L59" s="1">
        <v>62.72</v>
      </c>
      <c r="M59" s="1">
        <v>54.85</v>
      </c>
      <c r="N59" s="1">
        <v>0.38</v>
      </c>
      <c r="O59" s="1">
        <v>31.88</v>
      </c>
      <c r="P59" s="1">
        <v>33.37</v>
      </c>
      <c r="Q59" s="1">
        <v>1.45</v>
      </c>
      <c r="R59" s="1">
        <v>0.31</v>
      </c>
      <c r="S59" s="1">
        <v>49.24</v>
      </c>
      <c r="T59" s="1">
        <v>21.64</v>
      </c>
      <c r="U59" s="1">
        <v>1.05</v>
      </c>
      <c r="V59" s="1">
        <v>60.32</v>
      </c>
      <c r="W59" s="1">
        <v>38</v>
      </c>
      <c r="X59" s="1">
        <v>58.42</v>
      </c>
      <c r="Y59" s="1">
        <v>17.59</v>
      </c>
      <c r="Z59" s="1">
        <v>47.72</v>
      </c>
      <c r="AA59" s="1">
        <v>55.76</v>
      </c>
      <c r="AB59" s="1">
        <v>1.4</v>
      </c>
      <c r="AC59" s="1">
        <v>15.61</v>
      </c>
      <c r="AD59" s="1">
        <v>11.29</v>
      </c>
      <c r="AE59" s="1">
        <v>16.76</v>
      </c>
      <c r="AF59" s="1">
        <v>22.39</v>
      </c>
      <c r="AG59" s="1">
        <v>5.8</v>
      </c>
      <c r="AH59" s="1">
        <v>14.47</v>
      </c>
      <c r="AI59" s="1">
        <v>30.48</v>
      </c>
      <c r="AJ59" s="1">
        <v>23.87</v>
      </c>
      <c r="AK59" s="1">
        <v>8.53</v>
      </c>
      <c r="AL59" s="1">
        <v>3.09</v>
      </c>
      <c r="AM59" s="1">
        <v>13.72</v>
      </c>
      <c r="AN59" s="1">
        <v>0.44</v>
      </c>
      <c r="AO59" s="1">
        <v>50.26</v>
      </c>
      <c r="AP59" s="1">
        <v>59.84</v>
      </c>
      <c r="AQ59" s="1">
        <v>43.15</v>
      </c>
      <c r="AR59" s="1">
        <v>62.69</v>
      </c>
      <c r="AS59" s="1">
        <v>75.16</v>
      </c>
      <c r="AT59" s="1">
        <v>77.86</v>
      </c>
      <c r="AU59" s="1">
        <v>72.28</v>
      </c>
      <c r="AV59" s="1">
        <v>56.46</v>
      </c>
      <c r="AW59" s="1">
        <v>77.21</v>
      </c>
      <c r="AX59" s="1">
        <v>68.63</v>
      </c>
      <c r="AY59" s="1">
        <v>67.2</v>
      </c>
      <c r="AZ59" s="1">
        <v>73.45</v>
      </c>
      <c r="BA59" s="1">
        <v>80.07</v>
      </c>
      <c r="BB59" s="1">
        <v>67.17</v>
      </c>
      <c r="BC59" s="1">
        <v>51.75</v>
      </c>
      <c r="BD59" s="1">
        <v>46.73</v>
      </c>
      <c r="BE59" s="1">
        <v>35.73</v>
      </c>
      <c r="BF59" s="1">
        <v>27.73</v>
      </c>
      <c r="BG59" s="1">
        <v>29.95</v>
      </c>
      <c r="BH59" s="1">
        <v>34.58</v>
      </c>
      <c r="BI59" s="1">
        <v>64.48</v>
      </c>
      <c r="BJ59" s="1">
        <v>53.11</v>
      </c>
      <c r="BK59" s="1">
        <v>71.49</v>
      </c>
      <c r="BL59" s="1">
        <v>69.53</v>
      </c>
      <c r="BM59" s="1">
        <v>37.57</v>
      </c>
      <c r="BN59" s="1">
        <v>19.57</v>
      </c>
      <c r="BO59" s="1">
        <v>45.8</v>
      </c>
      <c r="BP59" s="1">
        <v>46.06</v>
      </c>
      <c r="BQ59" s="1">
        <v>64.99</v>
      </c>
      <c r="BR59" s="1">
        <v>49.44</v>
      </c>
      <c r="BS59" s="1">
        <v>61.9</v>
      </c>
      <c r="BT59" s="1">
        <v>34.36</v>
      </c>
      <c r="BU59" s="1">
        <v>77.53</v>
      </c>
      <c r="BV59" s="1">
        <v>76.95</v>
      </c>
      <c r="BW59" s="1">
        <v>71.91</v>
      </c>
      <c r="BX59" s="1">
        <v>76.74</v>
      </c>
      <c r="BY59" s="1">
        <v>72.69</v>
      </c>
      <c r="BZ59" s="1">
        <v>65.22</v>
      </c>
      <c r="CA59" s="1">
        <v>58.81</v>
      </c>
      <c r="CB59" s="1">
        <v>38.39</v>
      </c>
      <c r="CC59" s="1">
        <v>66.94</v>
      </c>
      <c r="CD59" s="1">
        <v>60.5</v>
      </c>
      <c r="CE59" s="1">
        <v>43.76</v>
      </c>
      <c r="CF59" s="1">
        <v>52.33</v>
      </c>
      <c r="CG59" s="1">
        <v>39.75</v>
      </c>
      <c r="CH59" s="1">
        <v>40.56</v>
      </c>
      <c r="CI59" s="1">
        <v>39.05</v>
      </c>
      <c r="CJ59" s="1">
        <v>75.85</v>
      </c>
      <c r="CK59" s="1">
        <v>64.69</v>
      </c>
      <c r="CL59" s="1">
        <v>75.74</v>
      </c>
      <c r="CM59" s="1">
        <v>62.89</v>
      </c>
      <c r="CN59" s="1">
        <v>74.23</v>
      </c>
      <c r="CO59" s="1">
        <v>70.14</v>
      </c>
      <c r="CP59" s="1">
        <v>66.65</v>
      </c>
      <c r="CQ59" s="1">
        <v>52.04</v>
      </c>
      <c r="CR59" s="1">
        <v>73</v>
      </c>
      <c r="CS59" s="1">
        <v>54.5</v>
      </c>
      <c r="CT59" s="1">
        <v>73.69</v>
      </c>
      <c r="CU59" s="1">
        <v>55.88</v>
      </c>
      <c r="CV59" s="1">
        <v>69.84</v>
      </c>
      <c r="CW59" s="1">
        <v>49.46</v>
      </c>
      <c r="CX59" s="1">
        <v>52.98</v>
      </c>
      <c r="CY59" s="1">
        <v>33.08</v>
      </c>
      <c r="CZ59" s="1">
        <v>28.1</v>
      </c>
      <c r="DA59" s="1">
        <v>48.51</v>
      </c>
      <c r="DB59" s="1">
        <v>21.01</v>
      </c>
      <c r="DC59" s="1">
        <v>34.07</v>
      </c>
      <c r="DD59" s="1">
        <v>62.78</v>
      </c>
      <c r="DE59" s="1">
        <v>47.08</v>
      </c>
      <c r="DF59" s="1">
        <v>66.61</v>
      </c>
      <c r="DG59" s="1">
        <v>27.29</v>
      </c>
      <c r="DH59" s="1">
        <v>79.19</v>
      </c>
      <c r="DI59" s="1">
        <v>4.66</v>
      </c>
      <c r="DJ59" s="1">
        <v>7.83</v>
      </c>
      <c r="DK59" s="1">
        <v>53.33</v>
      </c>
      <c r="DL59" s="1">
        <v>49.15</v>
      </c>
      <c r="DM59" s="1">
        <v>54.51</v>
      </c>
      <c r="DN59" s="1">
        <v>66.75</v>
      </c>
      <c r="DO59" s="1">
        <v>18.91</v>
      </c>
      <c r="DP59" s="1">
        <v>59.59</v>
      </c>
      <c r="DQ59" s="1">
        <v>36.83</v>
      </c>
      <c r="DR59" s="1">
        <v>30.21</v>
      </c>
      <c r="DS59" s="1">
        <v>2.45</v>
      </c>
      <c r="DT59" s="1">
        <v>7.19</v>
      </c>
      <c r="DU59" s="1">
        <v>47.51</v>
      </c>
      <c r="DV59" s="1">
        <v>12.24</v>
      </c>
      <c r="DW59" s="1">
        <v>40.57</v>
      </c>
      <c r="DX59" s="1">
        <v>3.73</v>
      </c>
      <c r="DY59" s="1">
        <v>1.11</v>
      </c>
      <c r="DZ59" s="1">
        <v>17.8</v>
      </c>
      <c r="EA59" s="1">
        <v>12.11</v>
      </c>
      <c r="EB59" s="1">
        <v>59.51</v>
      </c>
      <c r="EC59" s="1">
        <v>46.52</v>
      </c>
      <c r="ED59" s="1">
        <v>2.23</v>
      </c>
      <c r="EE59" s="1">
        <v>12.44</v>
      </c>
      <c r="EF59" s="1">
        <v>14.72</v>
      </c>
      <c r="EG59" s="1">
        <v>2.97</v>
      </c>
      <c r="EH59" s="1">
        <v>1.27</v>
      </c>
      <c r="EI59" s="1">
        <v>0.51</v>
      </c>
      <c r="EJ59" s="1">
        <v>51.97</v>
      </c>
      <c r="EK59" s="1">
        <v>43.72</v>
      </c>
      <c r="EL59" s="1">
        <v>8.41</v>
      </c>
      <c r="EM59" s="1">
        <v>5.97</v>
      </c>
      <c r="EN59" s="5">
        <v>8.01</v>
      </c>
      <c r="EO59" s="5">
        <v>45.57</v>
      </c>
      <c r="EP59" s="127">
        <v>49.45</v>
      </c>
      <c r="EQ59" s="121">
        <v>57.11</v>
      </c>
      <c r="ER59" s="5">
        <v>35.33</v>
      </c>
      <c r="ES59" s="5">
        <v>37.34</v>
      </c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</row>
    <row r="60" spans="1:170" ht="12.75">
      <c r="A60" s="126">
        <v>420</v>
      </c>
      <c r="B60" s="1">
        <v>57.57</v>
      </c>
      <c r="C60" s="1">
        <v>64.69</v>
      </c>
      <c r="D60" s="1">
        <v>48.78</v>
      </c>
      <c r="E60" s="1">
        <v>51.62</v>
      </c>
      <c r="F60" s="1">
        <v>64.49</v>
      </c>
      <c r="G60" s="1">
        <v>74.52</v>
      </c>
      <c r="H60" s="1">
        <v>65.85</v>
      </c>
      <c r="I60" s="1">
        <v>65.45</v>
      </c>
      <c r="J60" s="1">
        <v>63.88</v>
      </c>
      <c r="K60" s="1">
        <v>39.6</v>
      </c>
      <c r="L60" s="1">
        <v>49.43</v>
      </c>
      <c r="M60" s="1">
        <v>46.98</v>
      </c>
      <c r="N60" s="1">
        <v>0.2</v>
      </c>
      <c r="O60" s="1">
        <v>11.79</v>
      </c>
      <c r="P60" s="1">
        <v>22.28</v>
      </c>
      <c r="Q60" s="1">
        <v>0.23</v>
      </c>
      <c r="R60" s="1">
        <v>0.19</v>
      </c>
      <c r="S60" s="1">
        <v>39.59</v>
      </c>
      <c r="T60" s="1">
        <v>12.29</v>
      </c>
      <c r="U60" s="1">
        <v>0.59</v>
      </c>
      <c r="V60" s="1">
        <v>46.44</v>
      </c>
      <c r="W60" s="1">
        <v>19.12</v>
      </c>
      <c r="X60" s="1">
        <v>44.79</v>
      </c>
      <c r="Y60" s="1">
        <v>18.18</v>
      </c>
      <c r="Z60" s="1">
        <v>35.94</v>
      </c>
      <c r="AA60" s="1">
        <v>41.54</v>
      </c>
      <c r="AB60" s="1">
        <v>0.62</v>
      </c>
      <c r="AC60" s="1">
        <v>8.01</v>
      </c>
      <c r="AD60" s="1">
        <v>5.58</v>
      </c>
      <c r="AE60" s="1">
        <v>4.2</v>
      </c>
      <c r="AF60" s="1">
        <v>6.23</v>
      </c>
      <c r="AG60" s="1">
        <v>1.47</v>
      </c>
      <c r="AH60" s="1">
        <v>8.98</v>
      </c>
      <c r="AI60" s="1">
        <v>13.23</v>
      </c>
      <c r="AJ60" s="1">
        <v>19.59</v>
      </c>
      <c r="AK60" s="1">
        <v>5.92</v>
      </c>
      <c r="AL60" s="1">
        <v>0.27</v>
      </c>
      <c r="AM60" s="1">
        <v>4.67</v>
      </c>
      <c r="AN60" s="1">
        <v>0.07</v>
      </c>
      <c r="AO60" s="1">
        <v>46.32</v>
      </c>
      <c r="AP60" s="1">
        <v>57.04</v>
      </c>
      <c r="AQ60" s="1">
        <v>38.92</v>
      </c>
      <c r="AR60" s="1">
        <v>53.64</v>
      </c>
      <c r="AS60" s="1">
        <v>75.41</v>
      </c>
      <c r="AT60" s="1">
        <v>78.42</v>
      </c>
      <c r="AU60" s="1">
        <v>74.21</v>
      </c>
      <c r="AV60" s="1">
        <v>51.61</v>
      </c>
      <c r="AW60" s="1">
        <v>77.03</v>
      </c>
      <c r="AX60" s="1">
        <v>67.43</v>
      </c>
      <c r="AY60" s="1">
        <v>68.59</v>
      </c>
      <c r="AZ60" s="1">
        <v>73.9</v>
      </c>
      <c r="BA60" s="1">
        <v>78.86</v>
      </c>
      <c r="BB60" s="1">
        <v>66.08</v>
      </c>
      <c r="BC60" s="1">
        <v>46.61</v>
      </c>
      <c r="BD60" s="1">
        <v>44.42</v>
      </c>
      <c r="BE60" s="1">
        <v>30.82</v>
      </c>
      <c r="BF60" s="1">
        <v>11.74</v>
      </c>
      <c r="BG60" s="1">
        <v>13.11</v>
      </c>
      <c r="BH60" s="1">
        <v>30.11</v>
      </c>
      <c r="BI60" s="1">
        <v>63.43</v>
      </c>
      <c r="BJ60" s="1">
        <v>60.13</v>
      </c>
      <c r="BK60" s="1">
        <v>70.33</v>
      </c>
      <c r="BL60" s="1">
        <v>69.07</v>
      </c>
      <c r="BM60" s="1">
        <v>24.64</v>
      </c>
      <c r="BN60" s="1">
        <v>15.01</v>
      </c>
      <c r="BO60" s="1">
        <v>55.05</v>
      </c>
      <c r="BP60" s="1">
        <v>35.13</v>
      </c>
      <c r="BQ60" s="1">
        <v>62.15</v>
      </c>
      <c r="BR60" s="1">
        <v>44.04</v>
      </c>
      <c r="BS60" s="1">
        <v>65.12</v>
      </c>
      <c r="BT60" s="1">
        <v>18.32</v>
      </c>
      <c r="BU60" s="1">
        <v>78.44</v>
      </c>
      <c r="BV60" s="1">
        <v>78.41</v>
      </c>
      <c r="BW60" s="1">
        <v>72.6</v>
      </c>
      <c r="BX60" s="1">
        <v>78.15</v>
      </c>
      <c r="BY60" s="1">
        <v>75.67</v>
      </c>
      <c r="BZ60" s="1">
        <v>68.6</v>
      </c>
      <c r="CA60" s="1">
        <v>63.29</v>
      </c>
      <c r="CB60" s="1">
        <v>47.51</v>
      </c>
      <c r="CC60" s="1">
        <v>68.5</v>
      </c>
      <c r="CD60" s="1">
        <v>66.39</v>
      </c>
      <c r="CE60" s="1">
        <v>52.59</v>
      </c>
      <c r="CF60" s="1">
        <v>59.84</v>
      </c>
      <c r="CG60" s="1">
        <v>47.27</v>
      </c>
      <c r="CH60" s="1">
        <v>34.32</v>
      </c>
      <c r="CI60" s="1">
        <v>49.68</v>
      </c>
      <c r="CJ60" s="1">
        <v>77.6</v>
      </c>
      <c r="CK60" s="1">
        <v>70.47</v>
      </c>
      <c r="CL60" s="1">
        <v>79.22</v>
      </c>
      <c r="CM60" s="1">
        <v>71.47</v>
      </c>
      <c r="CN60" s="1">
        <v>76.07</v>
      </c>
      <c r="CO60" s="1">
        <v>74.81</v>
      </c>
      <c r="CP60" s="1">
        <v>76.49</v>
      </c>
      <c r="CQ60" s="1">
        <v>59.35</v>
      </c>
      <c r="CR60" s="1">
        <v>74.14</v>
      </c>
      <c r="CS60" s="1">
        <v>63.48</v>
      </c>
      <c r="CT60" s="1">
        <v>75.63</v>
      </c>
      <c r="CU60" s="1">
        <v>65.54</v>
      </c>
      <c r="CV60" s="1">
        <v>76.03</v>
      </c>
      <c r="CW60" s="1">
        <v>59.58</v>
      </c>
      <c r="CX60" s="1">
        <v>61.92</v>
      </c>
      <c r="CY60" s="1">
        <v>45.54</v>
      </c>
      <c r="CZ60" s="1">
        <v>42.17</v>
      </c>
      <c r="DA60" s="1">
        <v>51.49</v>
      </c>
      <c r="DB60" s="1">
        <v>31.22</v>
      </c>
      <c r="DC60" s="1">
        <v>37.37</v>
      </c>
      <c r="DD60" s="1">
        <v>68.98</v>
      </c>
      <c r="DE60" s="1">
        <v>61.16</v>
      </c>
      <c r="DF60" s="1">
        <v>74.22</v>
      </c>
      <c r="DG60" s="1">
        <v>27.85</v>
      </c>
      <c r="DH60" s="1">
        <v>81.58</v>
      </c>
      <c r="DI60" s="1">
        <v>14.42</v>
      </c>
      <c r="DJ60" s="1">
        <v>9.13</v>
      </c>
      <c r="DK60" s="1">
        <v>42.75</v>
      </c>
      <c r="DL60" s="1">
        <v>39.9</v>
      </c>
      <c r="DM60" s="1">
        <v>61.58</v>
      </c>
      <c r="DN60" s="1">
        <v>68.13</v>
      </c>
      <c r="DO60" s="1">
        <v>31.1</v>
      </c>
      <c r="DP60" s="1">
        <v>62.57</v>
      </c>
      <c r="DQ60" s="1">
        <v>46.46</v>
      </c>
      <c r="DR60" s="1">
        <v>37.75</v>
      </c>
      <c r="DS60" s="1">
        <v>7.36</v>
      </c>
      <c r="DT60" s="1">
        <v>15.09</v>
      </c>
      <c r="DU60" s="1">
        <v>48.86</v>
      </c>
      <c r="DV60" s="1">
        <v>20.82</v>
      </c>
      <c r="DW60" s="1">
        <v>51.22</v>
      </c>
      <c r="DX60" s="1">
        <v>8.41</v>
      </c>
      <c r="DY60" s="1">
        <v>5</v>
      </c>
      <c r="DZ60" s="1">
        <v>9.87</v>
      </c>
      <c r="EA60" s="1">
        <v>2.34</v>
      </c>
      <c r="EB60" s="1">
        <v>50.46</v>
      </c>
      <c r="EC60" s="1">
        <v>30.36</v>
      </c>
      <c r="ED60" s="1">
        <v>3.25</v>
      </c>
      <c r="EE60" s="1">
        <v>6.3</v>
      </c>
      <c r="EF60" s="1">
        <v>3.5</v>
      </c>
      <c r="EG60" s="1">
        <v>0.47</v>
      </c>
      <c r="EH60" s="1">
        <v>0.33</v>
      </c>
      <c r="EI60" s="1">
        <v>0.05</v>
      </c>
      <c r="EJ60" s="1">
        <v>42.49</v>
      </c>
      <c r="EK60" s="1">
        <v>25.76</v>
      </c>
      <c r="EL60" s="1">
        <v>4.58</v>
      </c>
      <c r="EM60" s="1">
        <v>5.37</v>
      </c>
      <c r="EN60" s="5">
        <v>5.65</v>
      </c>
      <c r="EO60" s="5">
        <v>27.87</v>
      </c>
      <c r="EP60" s="127">
        <v>42.08</v>
      </c>
      <c r="EQ60" s="121">
        <v>57.95</v>
      </c>
      <c r="ER60" s="5">
        <v>38.66</v>
      </c>
      <c r="ES60" s="5">
        <v>21.34</v>
      </c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</row>
    <row r="61" spans="1:170" ht="12.75">
      <c r="A61" s="126">
        <v>440</v>
      </c>
      <c r="B61" s="1">
        <v>46.79</v>
      </c>
      <c r="C61" s="1">
        <v>55.58</v>
      </c>
      <c r="D61" s="1">
        <v>40.07</v>
      </c>
      <c r="E61" s="1">
        <v>47.81</v>
      </c>
      <c r="F61" s="1">
        <v>56.67</v>
      </c>
      <c r="G61" s="1">
        <v>69.8</v>
      </c>
      <c r="H61" s="1">
        <v>58.99</v>
      </c>
      <c r="I61" s="1">
        <v>71.61</v>
      </c>
      <c r="J61" s="1">
        <v>59.14</v>
      </c>
      <c r="K61" s="1">
        <v>51.82</v>
      </c>
      <c r="L61" s="1">
        <v>41.82</v>
      </c>
      <c r="M61" s="1">
        <v>38.83</v>
      </c>
      <c r="N61" s="1">
        <v>0.18</v>
      </c>
      <c r="O61" s="1">
        <v>6.2</v>
      </c>
      <c r="P61" s="1">
        <v>15.35</v>
      </c>
      <c r="Q61" s="1">
        <v>0.18</v>
      </c>
      <c r="R61" s="1">
        <v>0.31</v>
      </c>
      <c r="S61" s="1">
        <v>31.52</v>
      </c>
      <c r="T61" s="1">
        <v>7.08</v>
      </c>
      <c r="U61" s="1">
        <v>0.82</v>
      </c>
      <c r="V61" s="1">
        <v>29.95</v>
      </c>
      <c r="W61" s="1">
        <v>11.37</v>
      </c>
      <c r="X61" s="1">
        <v>28.44</v>
      </c>
      <c r="Y61" s="1">
        <v>20.68</v>
      </c>
      <c r="Z61" s="1">
        <v>22.39</v>
      </c>
      <c r="AA61" s="1">
        <v>24.38</v>
      </c>
      <c r="AB61" s="1">
        <v>0.13</v>
      </c>
      <c r="AC61" s="1">
        <v>3.79</v>
      </c>
      <c r="AD61" s="1">
        <v>2.14</v>
      </c>
      <c r="AE61" s="1">
        <v>0.95</v>
      </c>
      <c r="AF61" s="1">
        <v>2.33</v>
      </c>
      <c r="AG61" s="1">
        <v>0.31</v>
      </c>
      <c r="AH61" s="1">
        <v>3.7</v>
      </c>
      <c r="AI61" s="1">
        <v>3.16</v>
      </c>
      <c r="AJ61" s="1">
        <v>9.2</v>
      </c>
      <c r="AK61" s="1">
        <v>1.61</v>
      </c>
      <c r="AL61" s="1">
        <v>0.05</v>
      </c>
      <c r="AM61" s="1">
        <v>0.88</v>
      </c>
      <c r="AN61" s="1">
        <v>0.04</v>
      </c>
      <c r="AO61" s="1">
        <v>34.71</v>
      </c>
      <c r="AP61" s="1">
        <v>45.92</v>
      </c>
      <c r="AQ61" s="1">
        <v>25.73</v>
      </c>
      <c r="AR61" s="1">
        <v>33.46</v>
      </c>
      <c r="AS61" s="1">
        <v>70.61</v>
      </c>
      <c r="AT61" s="1">
        <v>76.19</v>
      </c>
      <c r="AU61" s="1">
        <v>73.96</v>
      </c>
      <c r="AV61" s="1">
        <v>43.84</v>
      </c>
      <c r="AW61" s="1">
        <v>72.5</v>
      </c>
      <c r="AX61" s="1">
        <v>59.2</v>
      </c>
      <c r="AY61" s="1">
        <v>63.79</v>
      </c>
      <c r="AZ61" s="1">
        <v>71.68</v>
      </c>
      <c r="BA61" s="1">
        <v>74.2</v>
      </c>
      <c r="BB61" s="1">
        <v>60.23</v>
      </c>
      <c r="BC61" s="1">
        <v>29.2</v>
      </c>
      <c r="BD61" s="1">
        <v>31.97</v>
      </c>
      <c r="BE61" s="1">
        <v>18.87</v>
      </c>
      <c r="BF61" s="1">
        <v>4.68</v>
      </c>
      <c r="BG61" s="1">
        <v>5.41</v>
      </c>
      <c r="BH61" s="1">
        <v>15.43</v>
      </c>
      <c r="BI61" s="1">
        <v>51.42</v>
      </c>
      <c r="BJ61" s="1">
        <v>48.79</v>
      </c>
      <c r="BK61" s="1">
        <v>61.82</v>
      </c>
      <c r="BL61" s="1">
        <v>61.92</v>
      </c>
      <c r="BM61" s="1">
        <v>13.54</v>
      </c>
      <c r="BN61" s="1">
        <v>6.18</v>
      </c>
      <c r="BO61" s="1">
        <v>52.95</v>
      </c>
      <c r="BP61" s="1">
        <v>24.82</v>
      </c>
      <c r="BQ61" s="1">
        <v>51.22</v>
      </c>
      <c r="BR61" s="1">
        <v>28.77</v>
      </c>
      <c r="BS61" s="1">
        <v>48.74</v>
      </c>
      <c r="BT61" s="1">
        <v>8.76</v>
      </c>
      <c r="BU61" s="1">
        <v>76.72</v>
      </c>
      <c r="BV61" s="1">
        <v>78.56</v>
      </c>
      <c r="BW61" s="1">
        <v>69.98</v>
      </c>
      <c r="BX61" s="1">
        <v>79</v>
      </c>
      <c r="BY61" s="1">
        <v>77.08</v>
      </c>
      <c r="BZ61" s="1">
        <v>70.45</v>
      </c>
      <c r="CA61" s="1">
        <v>65.97</v>
      </c>
      <c r="CB61" s="1">
        <v>54.12</v>
      </c>
      <c r="CC61" s="1">
        <v>66.6</v>
      </c>
      <c r="CD61" s="1">
        <v>69.14</v>
      </c>
      <c r="CE61" s="1">
        <v>57.68</v>
      </c>
      <c r="CF61" s="1">
        <v>61.89</v>
      </c>
      <c r="CG61" s="1">
        <v>48.03</v>
      </c>
      <c r="CH61" s="1">
        <v>22.82</v>
      </c>
      <c r="CI61" s="1">
        <v>58.85</v>
      </c>
      <c r="CJ61" s="1">
        <v>76.87</v>
      </c>
      <c r="CK61" s="1">
        <v>71.23</v>
      </c>
      <c r="CL61" s="1">
        <v>83.09</v>
      </c>
      <c r="CM61" s="1">
        <v>72.92</v>
      </c>
      <c r="CN61" s="1">
        <v>74.62</v>
      </c>
      <c r="CO61" s="1">
        <v>79.37</v>
      </c>
      <c r="CP61" s="1">
        <v>81.69</v>
      </c>
      <c r="CQ61" s="1">
        <v>68.18</v>
      </c>
      <c r="CR61" s="1">
        <v>72.03</v>
      </c>
      <c r="CS61" s="1">
        <v>75.02</v>
      </c>
      <c r="CT61" s="1">
        <v>74.22</v>
      </c>
      <c r="CU61" s="1">
        <v>66.38</v>
      </c>
      <c r="CV61" s="1">
        <v>80.55</v>
      </c>
      <c r="CW61" s="1">
        <v>73.13</v>
      </c>
      <c r="CX61" s="1">
        <v>73.29</v>
      </c>
      <c r="CY61" s="1">
        <v>65.17</v>
      </c>
      <c r="CZ61" s="1">
        <v>57.18</v>
      </c>
      <c r="DA61" s="1">
        <v>61.35</v>
      </c>
      <c r="DB61" s="1">
        <v>43.05</v>
      </c>
      <c r="DC61" s="1">
        <v>49.25</v>
      </c>
      <c r="DD61" s="1">
        <v>74.99</v>
      </c>
      <c r="DE61" s="1">
        <v>72.23</v>
      </c>
      <c r="DF61" s="1">
        <v>77.24</v>
      </c>
      <c r="DG61" s="1">
        <v>38.45</v>
      </c>
      <c r="DH61" s="1">
        <v>83.53</v>
      </c>
      <c r="DI61" s="1">
        <v>38.84</v>
      </c>
      <c r="DJ61" s="1">
        <v>17.44</v>
      </c>
      <c r="DK61" s="1">
        <v>34.81</v>
      </c>
      <c r="DL61" s="1">
        <v>31.48</v>
      </c>
      <c r="DM61" s="1">
        <v>67.71</v>
      </c>
      <c r="DN61" s="1">
        <v>60.96</v>
      </c>
      <c r="DO61" s="1">
        <v>54.07</v>
      </c>
      <c r="DP61" s="1">
        <v>58.22</v>
      </c>
      <c r="DQ61" s="1">
        <v>59.98</v>
      </c>
      <c r="DR61" s="1">
        <v>45.93</v>
      </c>
      <c r="DS61" s="1">
        <v>22.79</v>
      </c>
      <c r="DT61" s="1">
        <v>37.32</v>
      </c>
      <c r="DU61" s="1">
        <v>42.01</v>
      </c>
      <c r="DV61" s="1">
        <v>37.59</v>
      </c>
      <c r="DW61" s="1">
        <v>56.68</v>
      </c>
      <c r="DX61" s="1">
        <v>24.54</v>
      </c>
      <c r="DY61" s="1">
        <v>25.56</v>
      </c>
      <c r="DZ61" s="1">
        <v>7.55</v>
      </c>
      <c r="EA61" s="1">
        <v>0.83</v>
      </c>
      <c r="EB61" s="1">
        <v>45.23</v>
      </c>
      <c r="EC61" s="1">
        <v>22.83</v>
      </c>
      <c r="ED61" s="1">
        <v>11.86</v>
      </c>
      <c r="EE61" s="1">
        <v>6.06</v>
      </c>
      <c r="EF61" s="1">
        <v>1.32</v>
      </c>
      <c r="EG61" s="1">
        <v>0.17</v>
      </c>
      <c r="EH61" s="1">
        <v>0.46</v>
      </c>
      <c r="EI61" s="1">
        <v>0.03</v>
      </c>
      <c r="EJ61" s="1">
        <v>36.6</v>
      </c>
      <c r="EK61" s="1">
        <v>17.51</v>
      </c>
      <c r="EL61" s="1">
        <v>7.86</v>
      </c>
      <c r="EM61" s="1">
        <v>10.18</v>
      </c>
      <c r="EN61" s="5">
        <v>10.64</v>
      </c>
      <c r="EO61" s="5">
        <v>20.57</v>
      </c>
      <c r="EP61" s="127">
        <v>36.21</v>
      </c>
      <c r="EQ61" s="121">
        <v>54.49</v>
      </c>
      <c r="ER61" s="5">
        <v>41.08</v>
      </c>
      <c r="ES61" s="5">
        <v>13.37</v>
      </c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</row>
    <row r="62" spans="1:170" ht="12.75">
      <c r="A62" s="126">
        <v>460</v>
      </c>
      <c r="B62" s="1">
        <v>35.86</v>
      </c>
      <c r="C62" s="1">
        <v>48.7</v>
      </c>
      <c r="D62" s="1">
        <v>32.98</v>
      </c>
      <c r="E62" s="1">
        <v>42.28</v>
      </c>
      <c r="F62" s="1">
        <v>49.22</v>
      </c>
      <c r="G62" s="1">
        <v>63.6</v>
      </c>
      <c r="H62" s="1">
        <v>51.71</v>
      </c>
      <c r="I62" s="1">
        <v>77.09</v>
      </c>
      <c r="J62" s="1">
        <v>64.26</v>
      </c>
      <c r="K62" s="1">
        <v>64.53</v>
      </c>
      <c r="L62" s="1">
        <v>49.56</v>
      </c>
      <c r="M62" s="1">
        <v>34.73</v>
      </c>
      <c r="N62" s="1">
        <v>0.38</v>
      </c>
      <c r="O62" s="1">
        <v>17.34</v>
      </c>
      <c r="P62" s="1">
        <v>13.93</v>
      </c>
      <c r="Q62" s="1">
        <v>1.15</v>
      </c>
      <c r="R62" s="1">
        <v>1.08</v>
      </c>
      <c r="S62" s="1">
        <v>28.56</v>
      </c>
      <c r="T62" s="1">
        <v>5.91</v>
      </c>
      <c r="U62" s="1">
        <v>1.68</v>
      </c>
      <c r="V62" s="1">
        <v>18.99</v>
      </c>
      <c r="W62" s="1">
        <v>19.29</v>
      </c>
      <c r="X62" s="1">
        <v>17.54</v>
      </c>
      <c r="Y62" s="1">
        <v>20.69</v>
      </c>
      <c r="Z62" s="1">
        <v>14.65</v>
      </c>
      <c r="AA62" s="1">
        <v>13.19</v>
      </c>
      <c r="AB62" s="1">
        <v>0.09</v>
      </c>
      <c r="AC62" s="1">
        <v>2.59</v>
      </c>
      <c r="AD62" s="1">
        <v>1.07</v>
      </c>
      <c r="AE62" s="1">
        <v>0.89</v>
      </c>
      <c r="AF62" s="1">
        <v>7.06</v>
      </c>
      <c r="AG62" s="1">
        <v>0.09</v>
      </c>
      <c r="AH62" s="1">
        <v>1.58</v>
      </c>
      <c r="AI62" s="1">
        <v>0.59</v>
      </c>
      <c r="AJ62" s="1">
        <v>3.35</v>
      </c>
      <c r="AK62" s="1">
        <v>0.31</v>
      </c>
      <c r="AL62" s="1">
        <v>0.08</v>
      </c>
      <c r="AM62" s="1">
        <v>0.17</v>
      </c>
      <c r="AN62" s="1">
        <v>0.04</v>
      </c>
      <c r="AO62" s="1">
        <v>24.35</v>
      </c>
      <c r="AP62" s="1">
        <v>34.26</v>
      </c>
      <c r="AQ62" s="1">
        <v>14.84</v>
      </c>
      <c r="AR62" s="1">
        <v>15.3</v>
      </c>
      <c r="AS62" s="1">
        <v>63.76</v>
      </c>
      <c r="AT62" s="1">
        <v>71.25</v>
      </c>
      <c r="AU62" s="1">
        <v>71.44</v>
      </c>
      <c r="AV62" s="1">
        <v>40.16</v>
      </c>
      <c r="AW62" s="1">
        <v>65.73</v>
      </c>
      <c r="AX62" s="1">
        <v>48.18</v>
      </c>
      <c r="AY62" s="1">
        <v>55.72</v>
      </c>
      <c r="AZ62" s="1">
        <v>66.71</v>
      </c>
      <c r="BA62" s="1">
        <v>66.53</v>
      </c>
      <c r="BB62" s="1">
        <v>52.86</v>
      </c>
      <c r="BC62" s="1">
        <v>10.85</v>
      </c>
      <c r="BD62" s="1">
        <v>18.53</v>
      </c>
      <c r="BE62" s="1">
        <v>10.31</v>
      </c>
      <c r="BF62" s="1">
        <v>4.94</v>
      </c>
      <c r="BG62" s="1">
        <v>4.23</v>
      </c>
      <c r="BH62" s="1">
        <v>5.3</v>
      </c>
      <c r="BI62" s="1">
        <v>35.47</v>
      </c>
      <c r="BJ62" s="1">
        <v>34.31</v>
      </c>
      <c r="BK62" s="1">
        <v>46.4</v>
      </c>
      <c r="BL62" s="1">
        <v>49.77</v>
      </c>
      <c r="BM62" s="1">
        <v>7.31</v>
      </c>
      <c r="BN62" s="1">
        <v>1.92</v>
      </c>
      <c r="BO62" s="1">
        <v>38.22</v>
      </c>
      <c r="BP62" s="1">
        <v>20.78</v>
      </c>
      <c r="BQ62" s="1">
        <v>38.13</v>
      </c>
      <c r="BR62" s="1">
        <v>15.16</v>
      </c>
      <c r="BS62" s="1">
        <v>27.86</v>
      </c>
      <c r="BT62" s="1">
        <v>5.72</v>
      </c>
      <c r="BU62" s="1">
        <v>72.46</v>
      </c>
      <c r="BV62" s="1">
        <v>76.06</v>
      </c>
      <c r="BW62" s="1">
        <v>63.66</v>
      </c>
      <c r="BX62" s="1">
        <v>77.85</v>
      </c>
      <c r="BY62" s="1">
        <v>74.68</v>
      </c>
      <c r="BZ62" s="1">
        <v>67.6</v>
      </c>
      <c r="CA62" s="1">
        <v>61.52</v>
      </c>
      <c r="CB62" s="1">
        <v>45.82</v>
      </c>
      <c r="CC62" s="1">
        <v>59.96</v>
      </c>
      <c r="CD62" s="1">
        <v>62.54</v>
      </c>
      <c r="CE62" s="1">
        <v>48.03</v>
      </c>
      <c r="CF62" s="1">
        <v>51.1</v>
      </c>
      <c r="CG62" s="1">
        <v>34.94</v>
      </c>
      <c r="CH62" s="1">
        <v>14.63</v>
      </c>
      <c r="CI62" s="1">
        <v>52.07</v>
      </c>
      <c r="CJ62" s="1">
        <v>74.57</v>
      </c>
      <c r="CK62" s="1">
        <v>67.85</v>
      </c>
      <c r="CL62" s="1">
        <v>84.31</v>
      </c>
      <c r="CM62" s="1">
        <v>68.81</v>
      </c>
      <c r="CN62" s="1">
        <v>70.98</v>
      </c>
      <c r="CO62" s="1">
        <v>80.69</v>
      </c>
      <c r="CP62" s="1">
        <v>84.57</v>
      </c>
      <c r="CQ62" s="1">
        <v>69.2</v>
      </c>
      <c r="CR62" s="1">
        <v>67.19</v>
      </c>
      <c r="CS62" s="1">
        <v>78.49</v>
      </c>
      <c r="CT62" s="1">
        <v>71.56</v>
      </c>
      <c r="CU62" s="1">
        <v>59.37</v>
      </c>
      <c r="CV62" s="1">
        <v>82.54</v>
      </c>
      <c r="CW62" s="1">
        <v>77.22</v>
      </c>
      <c r="CX62" s="1">
        <v>75.92</v>
      </c>
      <c r="CY62" s="1">
        <v>71.3</v>
      </c>
      <c r="CZ62" s="1">
        <v>63.97</v>
      </c>
      <c r="DA62" s="1">
        <v>71.7</v>
      </c>
      <c r="DB62" s="1">
        <v>54.81</v>
      </c>
      <c r="DC62" s="1">
        <v>62.88</v>
      </c>
      <c r="DD62" s="1">
        <v>74.65</v>
      </c>
      <c r="DE62" s="1">
        <v>77.52</v>
      </c>
      <c r="DF62" s="1">
        <v>77.32</v>
      </c>
      <c r="DG62" s="1">
        <v>56</v>
      </c>
      <c r="DH62" s="1">
        <v>83.83</v>
      </c>
      <c r="DI62" s="1">
        <v>51.43</v>
      </c>
      <c r="DJ62" s="1">
        <v>31.35</v>
      </c>
      <c r="DK62" s="1">
        <v>39.11</v>
      </c>
      <c r="DL62" s="1">
        <v>33.46</v>
      </c>
      <c r="DM62" s="1">
        <v>64.86</v>
      </c>
      <c r="DN62" s="1">
        <v>49.2</v>
      </c>
      <c r="DO62" s="1">
        <v>61.86</v>
      </c>
      <c r="DP62" s="1">
        <v>51.48</v>
      </c>
      <c r="DQ62" s="1">
        <v>61.99</v>
      </c>
      <c r="DR62" s="1">
        <v>42.94</v>
      </c>
      <c r="DS62" s="1">
        <v>24.37</v>
      </c>
      <c r="DT62" s="1">
        <v>49.96</v>
      </c>
      <c r="DU62" s="1">
        <v>34.42</v>
      </c>
      <c r="DV62" s="1">
        <v>39.58</v>
      </c>
      <c r="DW62" s="1">
        <v>52.16</v>
      </c>
      <c r="DX62" s="1">
        <v>36.51</v>
      </c>
      <c r="DY62" s="1">
        <v>36.42</v>
      </c>
      <c r="DZ62" s="1">
        <v>8.39</v>
      </c>
      <c r="EA62" s="1">
        <v>5.96</v>
      </c>
      <c r="EB62" s="1">
        <v>53.39</v>
      </c>
      <c r="EC62" s="1">
        <v>34.7</v>
      </c>
      <c r="ED62" s="1">
        <v>32.69</v>
      </c>
      <c r="EE62" s="1">
        <v>8.18</v>
      </c>
      <c r="EF62" s="1">
        <v>8.19</v>
      </c>
      <c r="EG62" s="1">
        <v>2.73</v>
      </c>
      <c r="EH62" s="1">
        <v>1.03</v>
      </c>
      <c r="EI62" s="1">
        <v>0.26</v>
      </c>
      <c r="EJ62" s="1">
        <v>46.76</v>
      </c>
      <c r="EK62" s="1">
        <v>27.47</v>
      </c>
      <c r="EL62" s="1">
        <v>15.34</v>
      </c>
      <c r="EM62" s="1">
        <v>23.11</v>
      </c>
      <c r="EN62" s="5">
        <v>22.27</v>
      </c>
      <c r="EO62" s="5">
        <v>28.3</v>
      </c>
      <c r="EP62" s="127">
        <v>40.14</v>
      </c>
      <c r="EQ62" s="121">
        <v>57.67</v>
      </c>
      <c r="ER62" s="5">
        <v>42.71</v>
      </c>
      <c r="ES62" s="5">
        <v>18.44</v>
      </c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</row>
    <row r="63" spans="1:170" ht="12.75">
      <c r="A63" s="126">
        <v>480</v>
      </c>
      <c r="B63" s="1">
        <v>29.03</v>
      </c>
      <c r="C63" s="1">
        <v>46.71</v>
      </c>
      <c r="D63" s="1">
        <v>30.5</v>
      </c>
      <c r="E63" s="1">
        <v>38.38</v>
      </c>
      <c r="F63" s="1">
        <v>45.43</v>
      </c>
      <c r="G63" s="1">
        <v>58.81</v>
      </c>
      <c r="H63" s="1">
        <v>47.02</v>
      </c>
      <c r="I63" s="1">
        <v>80.91</v>
      </c>
      <c r="J63" s="1">
        <v>78.31</v>
      </c>
      <c r="K63" s="1">
        <v>73.61</v>
      </c>
      <c r="L63" s="1">
        <v>71.33</v>
      </c>
      <c r="M63" s="1">
        <v>37.79</v>
      </c>
      <c r="N63" s="1">
        <v>16.69</v>
      </c>
      <c r="O63" s="1">
        <v>60.13</v>
      </c>
      <c r="P63" s="1">
        <v>21.43</v>
      </c>
      <c r="Q63" s="1">
        <v>27.94</v>
      </c>
      <c r="R63" s="1">
        <v>6.43</v>
      </c>
      <c r="S63" s="1">
        <v>34.12</v>
      </c>
      <c r="T63" s="1">
        <v>10.5</v>
      </c>
      <c r="U63" s="1">
        <v>3.78</v>
      </c>
      <c r="V63" s="1">
        <v>15.45</v>
      </c>
      <c r="W63" s="1">
        <v>45.11</v>
      </c>
      <c r="X63" s="1">
        <v>13.5</v>
      </c>
      <c r="Y63" s="1">
        <v>19.66</v>
      </c>
      <c r="Z63" s="1">
        <v>12.42</v>
      </c>
      <c r="AA63" s="1">
        <v>8.61</v>
      </c>
      <c r="AB63" s="1">
        <v>0.06</v>
      </c>
      <c r="AC63" s="1">
        <v>4.15</v>
      </c>
      <c r="AD63" s="1">
        <v>1.31</v>
      </c>
      <c r="AE63" s="1">
        <v>2.34</v>
      </c>
      <c r="AF63" s="1">
        <v>27.15</v>
      </c>
      <c r="AG63" s="1">
        <v>0.06</v>
      </c>
      <c r="AH63" s="1">
        <v>1.27</v>
      </c>
      <c r="AI63" s="1">
        <v>0.26</v>
      </c>
      <c r="AJ63" s="1">
        <v>1.33</v>
      </c>
      <c r="AK63" s="1">
        <v>0.09</v>
      </c>
      <c r="AL63" s="1">
        <v>0.04</v>
      </c>
      <c r="AM63" s="1">
        <v>0.09</v>
      </c>
      <c r="AN63" s="1">
        <v>0.05</v>
      </c>
      <c r="AO63" s="1">
        <v>18.53</v>
      </c>
      <c r="AP63" s="1">
        <v>26.06</v>
      </c>
      <c r="AQ63" s="1">
        <v>8.95</v>
      </c>
      <c r="AR63" s="1">
        <v>6.48</v>
      </c>
      <c r="AS63" s="1">
        <v>57.26</v>
      </c>
      <c r="AT63" s="1">
        <v>64.05</v>
      </c>
      <c r="AU63" s="1">
        <v>67.18</v>
      </c>
      <c r="AV63" s="1">
        <v>38.47</v>
      </c>
      <c r="AW63" s="1">
        <v>58.66</v>
      </c>
      <c r="AX63" s="1">
        <v>37.98</v>
      </c>
      <c r="AY63" s="1">
        <v>45.77</v>
      </c>
      <c r="AZ63" s="1">
        <v>59.95</v>
      </c>
      <c r="BA63" s="1">
        <v>57.59</v>
      </c>
      <c r="BB63" s="1">
        <v>46.8</v>
      </c>
      <c r="BC63" s="1">
        <v>2.62</v>
      </c>
      <c r="BD63" s="1">
        <v>9.45</v>
      </c>
      <c r="BE63" s="1">
        <v>6.45</v>
      </c>
      <c r="BF63" s="1">
        <v>7.48</v>
      </c>
      <c r="BG63" s="1">
        <v>4.72</v>
      </c>
      <c r="BH63" s="1">
        <v>1.45</v>
      </c>
      <c r="BI63" s="1">
        <v>21.59</v>
      </c>
      <c r="BJ63" s="1">
        <v>18.84</v>
      </c>
      <c r="BK63" s="1">
        <v>30.56</v>
      </c>
      <c r="BL63" s="1">
        <v>36.11</v>
      </c>
      <c r="BM63" s="1">
        <v>4.06</v>
      </c>
      <c r="BN63" s="1">
        <v>0.71</v>
      </c>
      <c r="BO63" s="1">
        <v>18.48</v>
      </c>
      <c r="BP63" s="1">
        <v>19.28</v>
      </c>
      <c r="BQ63" s="1">
        <v>27.01</v>
      </c>
      <c r="BR63" s="1">
        <v>7.23</v>
      </c>
      <c r="BS63" s="1">
        <v>12.1</v>
      </c>
      <c r="BT63" s="1">
        <v>4.81</v>
      </c>
      <c r="BU63" s="1">
        <v>66.55</v>
      </c>
      <c r="BV63" s="1">
        <v>71.48</v>
      </c>
      <c r="BW63" s="1">
        <v>55.38</v>
      </c>
      <c r="BX63" s="1">
        <v>74.92</v>
      </c>
      <c r="BY63" s="1">
        <v>68.37</v>
      </c>
      <c r="BZ63" s="1">
        <v>61.14</v>
      </c>
      <c r="CA63" s="1">
        <v>52.33</v>
      </c>
      <c r="CB63" s="1">
        <v>29</v>
      </c>
      <c r="CC63" s="1">
        <v>50.88</v>
      </c>
      <c r="CD63" s="1">
        <v>49.37</v>
      </c>
      <c r="CE63" s="1">
        <v>30.63</v>
      </c>
      <c r="CF63" s="1">
        <v>33.88</v>
      </c>
      <c r="CG63" s="1">
        <v>18.23</v>
      </c>
      <c r="CH63" s="1">
        <v>9.47</v>
      </c>
      <c r="CI63" s="1">
        <v>35.04</v>
      </c>
      <c r="CJ63" s="1">
        <v>71.23</v>
      </c>
      <c r="CK63" s="1">
        <v>62.42</v>
      </c>
      <c r="CL63" s="1">
        <v>83.26</v>
      </c>
      <c r="CM63" s="1">
        <v>62.6</v>
      </c>
      <c r="CN63" s="1">
        <v>65.93</v>
      </c>
      <c r="CO63" s="1">
        <v>79.65</v>
      </c>
      <c r="CP63" s="1">
        <v>85.17</v>
      </c>
      <c r="CQ63" s="1">
        <v>63.6</v>
      </c>
      <c r="CR63" s="1">
        <v>60.33</v>
      </c>
      <c r="CS63" s="1">
        <v>73.98</v>
      </c>
      <c r="CT63" s="1">
        <v>68.26</v>
      </c>
      <c r="CU63" s="1">
        <v>49.43</v>
      </c>
      <c r="CV63" s="1">
        <v>82.65</v>
      </c>
      <c r="CW63" s="1">
        <v>71.65</v>
      </c>
      <c r="CX63" s="1">
        <v>70.01</v>
      </c>
      <c r="CY63" s="1">
        <v>61.93</v>
      </c>
      <c r="CZ63" s="1">
        <v>62.1</v>
      </c>
      <c r="DA63" s="1">
        <v>74.53</v>
      </c>
      <c r="DB63" s="1">
        <v>62.91</v>
      </c>
      <c r="DC63" s="1">
        <v>66.77</v>
      </c>
      <c r="DD63" s="1">
        <v>68.54</v>
      </c>
      <c r="DE63" s="1">
        <v>77.05</v>
      </c>
      <c r="DF63" s="1">
        <v>74.71</v>
      </c>
      <c r="DG63" s="1">
        <v>65.39</v>
      </c>
      <c r="DH63" s="1">
        <v>82.94</v>
      </c>
      <c r="DI63" s="1">
        <v>38.3</v>
      </c>
      <c r="DJ63" s="1">
        <v>38.18</v>
      </c>
      <c r="DK63" s="1">
        <v>51.92</v>
      </c>
      <c r="DL63" s="1">
        <v>42.2</v>
      </c>
      <c r="DM63" s="1">
        <v>55.56</v>
      </c>
      <c r="DN63" s="1">
        <v>36.36</v>
      </c>
      <c r="DO63" s="1">
        <v>49.75</v>
      </c>
      <c r="DP63" s="1">
        <v>43.74</v>
      </c>
      <c r="DQ63" s="1">
        <v>51.16</v>
      </c>
      <c r="DR63" s="1">
        <v>33.06</v>
      </c>
      <c r="DS63" s="1">
        <v>10.78</v>
      </c>
      <c r="DT63" s="1">
        <v>37.54</v>
      </c>
      <c r="DU63" s="1">
        <v>26.8</v>
      </c>
      <c r="DV63" s="1">
        <v>26.37</v>
      </c>
      <c r="DW63" s="1">
        <v>41.65</v>
      </c>
      <c r="DX63" s="1">
        <v>28.27</v>
      </c>
      <c r="DY63" s="1">
        <v>18.63</v>
      </c>
      <c r="DZ63" s="1">
        <v>15.86</v>
      </c>
      <c r="EA63" s="1">
        <v>39.46</v>
      </c>
      <c r="EB63" s="1">
        <v>74.88</v>
      </c>
      <c r="EC63" s="1">
        <v>70.48</v>
      </c>
      <c r="ED63" s="1">
        <v>57.65</v>
      </c>
      <c r="EE63" s="1">
        <v>16.07</v>
      </c>
      <c r="EF63" s="1">
        <v>49.09</v>
      </c>
      <c r="EG63" s="1">
        <v>44.69</v>
      </c>
      <c r="EH63" s="1">
        <v>3.84</v>
      </c>
      <c r="EI63" s="1">
        <v>8.11</v>
      </c>
      <c r="EJ63" s="1">
        <v>72.23</v>
      </c>
      <c r="EK63" s="1">
        <v>58.8</v>
      </c>
      <c r="EL63" s="1">
        <v>25.98</v>
      </c>
      <c r="EM63" s="1">
        <v>35.93</v>
      </c>
      <c r="EN63" s="5">
        <v>34.3</v>
      </c>
      <c r="EO63" s="5">
        <v>61.95</v>
      </c>
      <c r="EP63" s="127">
        <v>52.02</v>
      </c>
      <c r="EQ63" s="121">
        <v>66.12</v>
      </c>
      <c r="ER63" s="5">
        <v>43.47</v>
      </c>
      <c r="ES63" s="5">
        <v>32.78</v>
      </c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</row>
    <row r="64" spans="1:170" ht="12.75">
      <c r="A64" s="126">
        <v>500</v>
      </c>
      <c r="B64" s="1">
        <v>26.96</v>
      </c>
      <c r="C64" s="1">
        <v>48.94</v>
      </c>
      <c r="D64" s="1">
        <v>32.42</v>
      </c>
      <c r="E64" s="1">
        <v>37.88</v>
      </c>
      <c r="F64" s="1">
        <v>45.81</v>
      </c>
      <c r="G64" s="1">
        <v>56.75</v>
      </c>
      <c r="H64" s="1">
        <v>46.04</v>
      </c>
      <c r="I64" s="1">
        <v>83.79</v>
      </c>
      <c r="J64" s="1">
        <v>80.83</v>
      </c>
      <c r="K64" s="1">
        <v>79.99</v>
      </c>
      <c r="L64" s="1">
        <v>72.29</v>
      </c>
      <c r="M64" s="1">
        <v>47.52</v>
      </c>
      <c r="N64" s="1">
        <v>74.19</v>
      </c>
      <c r="O64" s="1">
        <v>73.42</v>
      </c>
      <c r="P64" s="1">
        <v>43.14</v>
      </c>
      <c r="Q64" s="1">
        <v>62.12</v>
      </c>
      <c r="R64" s="1">
        <v>30.2</v>
      </c>
      <c r="S64" s="1">
        <v>48.51</v>
      </c>
      <c r="T64" s="1">
        <v>27.37</v>
      </c>
      <c r="U64" s="1">
        <v>10.07</v>
      </c>
      <c r="V64" s="1">
        <v>19.09</v>
      </c>
      <c r="W64" s="1">
        <v>44.79</v>
      </c>
      <c r="X64" s="1">
        <v>15.19</v>
      </c>
      <c r="Y64" s="1">
        <v>20.21</v>
      </c>
      <c r="Z64" s="1">
        <v>14.49</v>
      </c>
      <c r="AA64" s="1">
        <v>8.86</v>
      </c>
      <c r="AB64" s="1">
        <v>0.03</v>
      </c>
      <c r="AC64" s="1">
        <v>11.26</v>
      </c>
      <c r="AD64" s="1">
        <v>3.12</v>
      </c>
      <c r="AE64" s="1">
        <v>3.59</v>
      </c>
      <c r="AF64" s="1">
        <v>26.98</v>
      </c>
      <c r="AG64" s="1">
        <v>0.15</v>
      </c>
      <c r="AH64" s="1">
        <v>1.87</v>
      </c>
      <c r="AI64" s="1">
        <v>0.38</v>
      </c>
      <c r="AJ64" s="1">
        <v>0.77</v>
      </c>
      <c r="AK64" s="1">
        <v>0.04</v>
      </c>
      <c r="AL64" s="1">
        <v>0.01</v>
      </c>
      <c r="AM64" s="1">
        <v>0.04</v>
      </c>
      <c r="AN64" s="1">
        <v>0.04</v>
      </c>
      <c r="AO64" s="1">
        <v>16.7</v>
      </c>
      <c r="AP64" s="1">
        <v>21.56</v>
      </c>
      <c r="AQ64" s="1">
        <v>6.51</v>
      </c>
      <c r="AR64" s="1">
        <v>3.3</v>
      </c>
      <c r="AS64" s="1">
        <v>51.99</v>
      </c>
      <c r="AT64" s="1">
        <v>58.25</v>
      </c>
      <c r="AU64" s="1">
        <v>61.78</v>
      </c>
      <c r="AV64" s="1">
        <v>31.22</v>
      </c>
      <c r="AW64" s="1">
        <v>52.74</v>
      </c>
      <c r="AX64" s="1">
        <v>30.27</v>
      </c>
      <c r="AY64" s="1">
        <v>36.26</v>
      </c>
      <c r="AZ64" s="1">
        <v>51.66</v>
      </c>
      <c r="BA64" s="1">
        <v>49</v>
      </c>
      <c r="BB64" s="1">
        <v>42.76</v>
      </c>
      <c r="BC64" s="1">
        <v>0.44</v>
      </c>
      <c r="BD64" s="1">
        <v>4.31</v>
      </c>
      <c r="BE64" s="1">
        <v>5.53</v>
      </c>
      <c r="BF64" s="1">
        <v>4.05</v>
      </c>
      <c r="BG64" s="1">
        <v>1.49</v>
      </c>
      <c r="BH64" s="1">
        <v>0.41</v>
      </c>
      <c r="BI64" s="1">
        <v>12.5</v>
      </c>
      <c r="BJ64" s="1">
        <v>7.75</v>
      </c>
      <c r="BK64" s="1">
        <v>18.12</v>
      </c>
      <c r="BL64" s="1">
        <v>22.49</v>
      </c>
      <c r="BM64" s="1">
        <v>2.79</v>
      </c>
      <c r="BN64" s="1">
        <v>0.35</v>
      </c>
      <c r="BO64" s="1">
        <v>5.25</v>
      </c>
      <c r="BP64" s="1">
        <v>10.09</v>
      </c>
      <c r="BQ64" s="1">
        <v>18.66</v>
      </c>
      <c r="BR64" s="1">
        <v>3.28</v>
      </c>
      <c r="BS64" s="1">
        <v>4.2</v>
      </c>
      <c r="BT64" s="1">
        <v>5.25</v>
      </c>
      <c r="BU64" s="1">
        <v>59.27</v>
      </c>
      <c r="BV64" s="1">
        <v>66.51</v>
      </c>
      <c r="BW64" s="1">
        <v>46.78</v>
      </c>
      <c r="BX64" s="1">
        <v>71.44</v>
      </c>
      <c r="BY64" s="1">
        <v>60.16</v>
      </c>
      <c r="BZ64" s="1">
        <v>53.19</v>
      </c>
      <c r="CA64" s="1">
        <v>41.57</v>
      </c>
      <c r="CB64" s="1">
        <v>13.5</v>
      </c>
      <c r="CC64" s="1">
        <v>41.4</v>
      </c>
      <c r="CD64" s="1">
        <v>35.31</v>
      </c>
      <c r="CE64" s="1">
        <v>14.5</v>
      </c>
      <c r="CF64" s="1">
        <v>18.98</v>
      </c>
      <c r="CG64" s="1">
        <v>6.44</v>
      </c>
      <c r="CH64" s="1">
        <v>3.32</v>
      </c>
      <c r="CI64" s="1">
        <v>17.66</v>
      </c>
      <c r="CJ64" s="1">
        <v>66.87</v>
      </c>
      <c r="CK64" s="1">
        <v>57.42</v>
      </c>
      <c r="CL64" s="1">
        <v>80.37</v>
      </c>
      <c r="CM64" s="1">
        <v>57.03</v>
      </c>
      <c r="CN64" s="1">
        <v>58.64</v>
      </c>
      <c r="CO64" s="1">
        <v>75.31</v>
      </c>
      <c r="CP64" s="1">
        <v>83.62</v>
      </c>
      <c r="CQ64" s="1">
        <v>53.42</v>
      </c>
      <c r="CR64" s="1">
        <v>51.5</v>
      </c>
      <c r="CS64" s="1">
        <v>63.46</v>
      </c>
      <c r="CT64" s="1">
        <v>61.15</v>
      </c>
      <c r="CU64" s="1">
        <v>41.41</v>
      </c>
      <c r="CV64" s="1">
        <v>80.82</v>
      </c>
      <c r="CW64" s="1">
        <v>59.2</v>
      </c>
      <c r="CX64" s="1">
        <v>58.46</v>
      </c>
      <c r="CY64" s="1">
        <v>43.95</v>
      </c>
      <c r="CZ64" s="1">
        <v>53.03</v>
      </c>
      <c r="DA64" s="1">
        <v>69.99</v>
      </c>
      <c r="DB64" s="1">
        <v>66.71</v>
      </c>
      <c r="DC64" s="1">
        <v>60.26</v>
      </c>
      <c r="DD64" s="1">
        <v>59</v>
      </c>
      <c r="DE64" s="1">
        <v>71.94</v>
      </c>
      <c r="DF64" s="1">
        <v>69.81</v>
      </c>
      <c r="DG64" s="1">
        <v>63.11</v>
      </c>
      <c r="DH64" s="1">
        <v>80.73</v>
      </c>
      <c r="DI64" s="1">
        <v>17.4</v>
      </c>
      <c r="DJ64" s="1">
        <v>32.38</v>
      </c>
      <c r="DK64" s="1">
        <v>45.56</v>
      </c>
      <c r="DL64" s="1">
        <v>31.61</v>
      </c>
      <c r="DM64" s="1">
        <v>43.06</v>
      </c>
      <c r="DN64" s="1">
        <v>25.88</v>
      </c>
      <c r="DO64" s="1">
        <v>29.34</v>
      </c>
      <c r="DP64" s="1">
        <v>30.69</v>
      </c>
      <c r="DQ64" s="1">
        <v>34.92</v>
      </c>
      <c r="DR64" s="1">
        <v>21.3</v>
      </c>
      <c r="DS64" s="1">
        <v>2.19</v>
      </c>
      <c r="DT64" s="1">
        <v>16.99</v>
      </c>
      <c r="DU64" s="1">
        <v>14.79</v>
      </c>
      <c r="DV64" s="1">
        <v>11.81</v>
      </c>
      <c r="DW64" s="1">
        <v>29.33</v>
      </c>
      <c r="DX64" s="1">
        <v>12.16</v>
      </c>
      <c r="DY64" s="1">
        <v>3.89</v>
      </c>
      <c r="DZ64" s="1">
        <v>38.05</v>
      </c>
      <c r="EA64" s="1">
        <v>54.83</v>
      </c>
      <c r="EB64" s="1">
        <v>78.28</v>
      </c>
      <c r="EC64" s="1">
        <v>77</v>
      </c>
      <c r="ED64" s="1">
        <v>73.94</v>
      </c>
      <c r="EE64" s="1">
        <v>35.88</v>
      </c>
      <c r="EF64" s="1">
        <v>63.62</v>
      </c>
      <c r="EG64" s="1">
        <v>76.95</v>
      </c>
      <c r="EH64" s="1">
        <v>14.49</v>
      </c>
      <c r="EI64" s="1">
        <v>16.31</v>
      </c>
      <c r="EJ64" s="1">
        <v>73.57</v>
      </c>
      <c r="EK64" s="1">
        <v>58.45</v>
      </c>
      <c r="EL64" s="1">
        <v>38.39</v>
      </c>
      <c r="EM64" s="1">
        <v>39.33</v>
      </c>
      <c r="EN64" s="5">
        <v>41.13</v>
      </c>
      <c r="EO64" s="5">
        <v>85.02</v>
      </c>
      <c r="EP64" s="127">
        <v>48.99</v>
      </c>
      <c r="EQ64" s="121">
        <v>64.23</v>
      </c>
      <c r="ER64" s="5">
        <v>43.54</v>
      </c>
      <c r="ES64" s="5">
        <v>28.3</v>
      </c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</row>
    <row r="65" spans="1:170" ht="12.75">
      <c r="A65" s="126">
        <v>520</v>
      </c>
      <c r="B65" s="1">
        <v>29.69</v>
      </c>
      <c r="C65" s="1">
        <v>53.94</v>
      </c>
      <c r="D65" s="1">
        <v>37.58</v>
      </c>
      <c r="E65" s="1">
        <v>41.49</v>
      </c>
      <c r="F65" s="1">
        <v>49.66</v>
      </c>
      <c r="G65" s="1">
        <v>58.49</v>
      </c>
      <c r="H65" s="1">
        <v>48.98</v>
      </c>
      <c r="I65" s="1">
        <v>85.4</v>
      </c>
      <c r="J65" s="1">
        <v>82.31</v>
      </c>
      <c r="K65" s="1">
        <v>83.37</v>
      </c>
      <c r="L65" s="1">
        <v>70.06</v>
      </c>
      <c r="M65" s="1">
        <v>56.76</v>
      </c>
      <c r="N65" s="1">
        <v>85.75</v>
      </c>
      <c r="O65" s="1">
        <v>78.59</v>
      </c>
      <c r="P65" s="1">
        <v>64.14</v>
      </c>
      <c r="Q65" s="1">
        <v>76.67</v>
      </c>
      <c r="R65" s="1">
        <v>63.64</v>
      </c>
      <c r="S65" s="1">
        <v>61.19</v>
      </c>
      <c r="T65" s="1">
        <v>47.97</v>
      </c>
      <c r="U65" s="1">
        <v>26.93</v>
      </c>
      <c r="V65" s="1">
        <v>28.79</v>
      </c>
      <c r="W65" s="1">
        <v>38.6</v>
      </c>
      <c r="X65" s="1">
        <v>20.34</v>
      </c>
      <c r="Y65" s="1">
        <v>23.91</v>
      </c>
      <c r="Z65" s="1">
        <v>20.07</v>
      </c>
      <c r="AA65" s="1">
        <v>10.96</v>
      </c>
      <c r="AB65" s="1">
        <v>0.05</v>
      </c>
      <c r="AC65" s="1">
        <v>22.45</v>
      </c>
      <c r="AD65" s="1">
        <v>6.89</v>
      </c>
      <c r="AE65" s="1">
        <v>6.13</v>
      </c>
      <c r="AF65" s="1">
        <v>20.33</v>
      </c>
      <c r="AG65" s="1">
        <v>0.49</v>
      </c>
      <c r="AH65" s="1">
        <v>3.66</v>
      </c>
      <c r="AI65" s="1">
        <v>0.97</v>
      </c>
      <c r="AJ65" s="1">
        <v>0.75</v>
      </c>
      <c r="AK65" s="1">
        <v>0.08</v>
      </c>
      <c r="AL65" s="1">
        <v>0.05</v>
      </c>
      <c r="AM65" s="1">
        <v>0.03</v>
      </c>
      <c r="AN65" s="1">
        <v>0.01</v>
      </c>
      <c r="AO65" s="1">
        <v>18.71</v>
      </c>
      <c r="AP65" s="1">
        <v>20.79</v>
      </c>
      <c r="AQ65" s="1">
        <v>6.34</v>
      </c>
      <c r="AR65" s="1">
        <v>2.93</v>
      </c>
      <c r="AS65" s="1">
        <v>49.59</v>
      </c>
      <c r="AT65" s="1">
        <v>51.79</v>
      </c>
      <c r="AU65" s="1">
        <v>57.29</v>
      </c>
      <c r="AV65" s="1">
        <v>23.59</v>
      </c>
      <c r="AW65" s="1">
        <v>49.42</v>
      </c>
      <c r="AX65" s="1">
        <v>26.31</v>
      </c>
      <c r="AY65" s="1">
        <v>29</v>
      </c>
      <c r="AZ65" s="1">
        <v>45.03</v>
      </c>
      <c r="BA65" s="1">
        <v>41.94</v>
      </c>
      <c r="BB65" s="1">
        <v>40.21</v>
      </c>
      <c r="BC65" s="1">
        <v>0.11</v>
      </c>
      <c r="BD65" s="1">
        <v>2.4</v>
      </c>
      <c r="BE65" s="1">
        <v>6.88</v>
      </c>
      <c r="BF65" s="1">
        <v>1.6</v>
      </c>
      <c r="BG65" s="1">
        <v>0.5</v>
      </c>
      <c r="BH65" s="1">
        <v>0.19</v>
      </c>
      <c r="BI65" s="1">
        <v>8.16</v>
      </c>
      <c r="BJ65" s="1">
        <v>3.45</v>
      </c>
      <c r="BK65" s="1">
        <v>11.49</v>
      </c>
      <c r="BL65" s="1">
        <v>14.11</v>
      </c>
      <c r="BM65" s="1">
        <v>1.69</v>
      </c>
      <c r="BN65" s="1">
        <v>0.27</v>
      </c>
      <c r="BO65" s="1">
        <v>1.56</v>
      </c>
      <c r="BP65" s="1">
        <v>5.29</v>
      </c>
      <c r="BQ65" s="1">
        <v>12.14</v>
      </c>
      <c r="BR65" s="1">
        <v>1.33</v>
      </c>
      <c r="BS65" s="1">
        <v>1.37</v>
      </c>
      <c r="BT65" s="1">
        <v>5.9</v>
      </c>
      <c r="BU65" s="1">
        <v>52.61</v>
      </c>
      <c r="BV65" s="1">
        <v>60.73</v>
      </c>
      <c r="BW65" s="1">
        <v>37.48</v>
      </c>
      <c r="BX65" s="1">
        <v>66.44</v>
      </c>
      <c r="BY65" s="1">
        <v>52</v>
      </c>
      <c r="BZ65" s="1">
        <v>43.54</v>
      </c>
      <c r="CA65" s="1">
        <v>29.85</v>
      </c>
      <c r="CB65" s="1">
        <v>5.61</v>
      </c>
      <c r="CC65" s="1">
        <v>31.4</v>
      </c>
      <c r="CD65" s="1">
        <v>24.39</v>
      </c>
      <c r="CE65" s="1">
        <v>6.32</v>
      </c>
      <c r="CF65" s="1">
        <v>10.08</v>
      </c>
      <c r="CG65" s="1">
        <v>2.16</v>
      </c>
      <c r="CH65" s="1">
        <v>0.99</v>
      </c>
      <c r="CI65" s="1">
        <v>7.87</v>
      </c>
      <c r="CJ65" s="1">
        <v>60.13</v>
      </c>
      <c r="CK65" s="1">
        <v>50.96</v>
      </c>
      <c r="CL65" s="1">
        <v>75.52</v>
      </c>
      <c r="CM65" s="1">
        <v>49.9</v>
      </c>
      <c r="CN65" s="1">
        <v>49.82</v>
      </c>
      <c r="CO65" s="1">
        <v>68.83</v>
      </c>
      <c r="CP65" s="1">
        <v>79.57</v>
      </c>
      <c r="CQ65" s="1">
        <v>40.33</v>
      </c>
      <c r="CR65" s="1">
        <v>41.02</v>
      </c>
      <c r="CS65" s="1">
        <v>49.53</v>
      </c>
      <c r="CT65" s="1">
        <v>48.96</v>
      </c>
      <c r="CU65" s="1">
        <v>32.57</v>
      </c>
      <c r="CV65" s="1">
        <v>77.22</v>
      </c>
      <c r="CW65" s="1">
        <v>43.47</v>
      </c>
      <c r="CX65" s="1">
        <v>43.59</v>
      </c>
      <c r="CY65" s="1">
        <v>25.2</v>
      </c>
      <c r="CZ65" s="1">
        <v>37.15</v>
      </c>
      <c r="DA65" s="1">
        <v>59.83</v>
      </c>
      <c r="DB65" s="1">
        <v>61.16</v>
      </c>
      <c r="DC65" s="1">
        <v>47.02</v>
      </c>
      <c r="DD65" s="1">
        <v>48.29</v>
      </c>
      <c r="DE65" s="1">
        <v>61.93</v>
      </c>
      <c r="DF65" s="1">
        <v>64.34</v>
      </c>
      <c r="DG65" s="1">
        <v>51.54</v>
      </c>
      <c r="DH65" s="1">
        <v>77.98</v>
      </c>
      <c r="DI65" s="1">
        <v>4.55</v>
      </c>
      <c r="DJ65" s="1">
        <v>18.09</v>
      </c>
      <c r="DK65" s="1">
        <v>32.88</v>
      </c>
      <c r="DL65" s="1">
        <v>16.52</v>
      </c>
      <c r="DM65" s="1">
        <v>29.92</v>
      </c>
      <c r="DN65" s="1">
        <v>15.81</v>
      </c>
      <c r="DO65" s="1">
        <v>12.5</v>
      </c>
      <c r="DP65" s="1">
        <v>15.42</v>
      </c>
      <c r="DQ65" s="1">
        <v>20.42</v>
      </c>
      <c r="DR65" s="1">
        <v>10.54</v>
      </c>
      <c r="DS65" s="1">
        <v>0.21</v>
      </c>
      <c r="DT65" s="1">
        <v>4.57</v>
      </c>
      <c r="DU65" s="1">
        <v>4.68</v>
      </c>
      <c r="DV65" s="1">
        <v>3.42</v>
      </c>
      <c r="DW65" s="1">
        <v>17.76</v>
      </c>
      <c r="DX65" s="1">
        <v>2.75</v>
      </c>
      <c r="DY65" s="1">
        <v>0.32</v>
      </c>
      <c r="DZ65" s="1">
        <v>59.8</v>
      </c>
      <c r="EA65" s="1">
        <v>59.02</v>
      </c>
      <c r="EB65" s="1">
        <v>78.58</v>
      </c>
      <c r="EC65" s="1">
        <v>77.73</v>
      </c>
      <c r="ED65" s="1">
        <v>79.91</v>
      </c>
      <c r="EE65" s="1">
        <v>53.17</v>
      </c>
      <c r="EF65" s="1">
        <v>62.33</v>
      </c>
      <c r="EG65" s="1">
        <v>72.2</v>
      </c>
      <c r="EH65" s="1">
        <v>25.88</v>
      </c>
      <c r="EI65" s="1">
        <v>11.39</v>
      </c>
      <c r="EJ65" s="1">
        <v>69.04</v>
      </c>
      <c r="EK65" s="1">
        <v>47.65</v>
      </c>
      <c r="EL65" s="1">
        <v>43.83</v>
      </c>
      <c r="EM65" s="1">
        <v>28.25</v>
      </c>
      <c r="EN65" s="5">
        <v>37.24</v>
      </c>
      <c r="EO65" s="5">
        <v>87.15</v>
      </c>
      <c r="EP65" s="127">
        <v>42.71</v>
      </c>
      <c r="EQ65" s="121">
        <v>59.79</v>
      </c>
      <c r="ER65" s="5">
        <v>43.17</v>
      </c>
      <c r="ES65" s="5">
        <v>20.57</v>
      </c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</row>
    <row r="66" spans="1:170" ht="12.75">
      <c r="A66" s="126">
        <v>540</v>
      </c>
      <c r="B66" s="1">
        <v>38.41</v>
      </c>
      <c r="C66" s="1">
        <v>68.05</v>
      </c>
      <c r="D66" s="1">
        <v>46.73</v>
      </c>
      <c r="E66" s="1">
        <v>50.08</v>
      </c>
      <c r="F66" s="1">
        <v>57.71</v>
      </c>
      <c r="G66" s="1">
        <v>64.17</v>
      </c>
      <c r="H66" s="1">
        <v>56.36</v>
      </c>
      <c r="I66" s="1">
        <v>86.89</v>
      </c>
      <c r="J66" s="1">
        <v>84.11</v>
      </c>
      <c r="K66" s="1">
        <v>86.02</v>
      </c>
      <c r="L66" s="1">
        <v>72.56</v>
      </c>
      <c r="M66" s="1">
        <v>65.13</v>
      </c>
      <c r="N66" s="1">
        <v>86.61</v>
      </c>
      <c r="O66" s="1">
        <v>82.76</v>
      </c>
      <c r="P66" s="1">
        <v>74.86</v>
      </c>
      <c r="Q66" s="1">
        <v>82.63</v>
      </c>
      <c r="R66" s="1">
        <v>79.34</v>
      </c>
      <c r="S66" s="1">
        <v>69.94</v>
      </c>
      <c r="T66" s="1">
        <v>61.75</v>
      </c>
      <c r="U66" s="1">
        <v>51.02</v>
      </c>
      <c r="V66" s="1">
        <v>58.39</v>
      </c>
      <c r="W66" s="1">
        <v>43.47</v>
      </c>
      <c r="X66" s="1">
        <v>41.96</v>
      </c>
      <c r="Y66" s="1">
        <v>33.41</v>
      </c>
      <c r="Z66" s="1">
        <v>41.28</v>
      </c>
      <c r="AA66" s="1">
        <v>25.88</v>
      </c>
      <c r="AB66" s="1">
        <v>0.19</v>
      </c>
      <c r="AC66" s="1">
        <v>35.28</v>
      </c>
      <c r="AD66" s="1">
        <v>14.45</v>
      </c>
      <c r="AE66" s="1">
        <v>22.58</v>
      </c>
      <c r="AF66" s="1">
        <v>24.84</v>
      </c>
      <c r="AG66" s="1">
        <v>2.43</v>
      </c>
      <c r="AH66" s="1">
        <v>8.46</v>
      </c>
      <c r="AI66" s="1">
        <v>9.94</v>
      </c>
      <c r="AJ66" s="1">
        <v>1.44</v>
      </c>
      <c r="AK66" s="1">
        <v>0.15</v>
      </c>
      <c r="AL66" s="1">
        <v>0.07</v>
      </c>
      <c r="AM66" s="1">
        <v>0.03</v>
      </c>
      <c r="AN66" s="1">
        <v>0.03</v>
      </c>
      <c r="AO66" s="1">
        <v>25.79</v>
      </c>
      <c r="AP66" s="1">
        <v>24.53</v>
      </c>
      <c r="AQ66" s="1">
        <v>8.93</v>
      </c>
      <c r="AR66" s="1">
        <v>4.92</v>
      </c>
      <c r="AS66" s="1">
        <v>51.49</v>
      </c>
      <c r="AT66" s="1">
        <v>55.64</v>
      </c>
      <c r="AU66" s="1">
        <v>55.7</v>
      </c>
      <c r="AV66" s="1">
        <v>27.71</v>
      </c>
      <c r="AW66" s="1">
        <v>50.23</v>
      </c>
      <c r="AX66" s="1">
        <v>27.06</v>
      </c>
      <c r="AY66" s="1">
        <v>26.88</v>
      </c>
      <c r="AZ66" s="1">
        <v>42.87</v>
      </c>
      <c r="BA66" s="1">
        <v>40.72</v>
      </c>
      <c r="BB66" s="1">
        <v>40.01</v>
      </c>
      <c r="BC66" s="1">
        <v>0.07</v>
      </c>
      <c r="BD66" s="1">
        <v>1.45</v>
      </c>
      <c r="BE66" s="1">
        <v>11.93</v>
      </c>
      <c r="BF66" s="1">
        <v>2.84</v>
      </c>
      <c r="BG66" s="1">
        <v>0.35</v>
      </c>
      <c r="BH66" s="1">
        <v>0.15</v>
      </c>
      <c r="BI66" s="1">
        <v>7.43</v>
      </c>
      <c r="BJ66" s="1">
        <v>2.99</v>
      </c>
      <c r="BK66" s="1">
        <v>9.63</v>
      </c>
      <c r="BL66" s="1">
        <v>8.14</v>
      </c>
      <c r="BM66" s="1">
        <v>1.68</v>
      </c>
      <c r="BN66" s="1">
        <v>0.33</v>
      </c>
      <c r="BO66" s="1">
        <v>0.68</v>
      </c>
      <c r="BP66" s="1">
        <v>3.75</v>
      </c>
      <c r="BQ66" s="1">
        <v>8.51</v>
      </c>
      <c r="BR66" s="1">
        <v>0.62</v>
      </c>
      <c r="BS66" s="1">
        <v>0.72</v>
      </c>
      <c r="BT66" s="1">
        <v>5.89</v>
      </c>
      <c r="BU66" s="1">
        <v>48.45</v>
      </c>
      <c r="BV66" s="1">
        <v>57.34</v>
      </c>
      <c r="BW66" s="1">
        <v>29.69</v>
      </c>
      <c r="BX66" s="1">
        <v>60.5</v>
      </c>
      <c r="BY66" s="1">
        <v>45.27</v>
      </c>
      <c r="BZ66" s="1">
        <v>33.67</v>
      </c>
      <c r="CA66" s="1">
        <v>19.45</v>
      </c>
      <c r="CB66" s="1">
        <v>1.71</v>
      </c>
      <c r="CC66" s="1">
        <v>23.19</v>
      </c>
      <c r="CD66" s="1">
        <v>17.09</v>
      </c>
      <c r="CE66" s="1">
        <v>2.07</v>
      </c>
      <c r="CF66" s="1">
        <v>5.75</v>
      </c>
      <c r="CG66" s="1">
        <v>0.55</v>
      </c>
      <c r="CH66" s="1">
        <v>0.3</v>
      </c>
      <c r="CI66" s="1">
        <v>2.53</v>
      </c>
      <c r="CJ66" s="1">
        <v>55.03</v>
      </c>
      <c r="CK66" s="1">
        <v>50.01</v>
      </c>
      <c r="CL66" s="1">
        <v>67.81</v>
      </c>
      <c r="CM66" s="1">
        <v>47.55</v>
      </c>
      <c r="CN66" s="1">
        <v>41.06</v>
      </c>
      <c r="CO66" s="1">
        <v>59.09</v>
      </c>
      <c r="CP66" s="1">
        <v>70.63</v>
      </c>
      <c r="CQ66" s="1">
        <v>25.74</v>
      </c>
      <c r="CR66" s="1">
        <v>31.07</v>
      </c>
      <c r="CS66" s="1">
        <v>32.42</v>
      </c>
      <c r="CT66" s="1">
        <v>33.9</v>
      </c>
      <c r="CU66" s="1">
        <v>31.51</v>
      </c>
      <c r="CV66" s="1">
        <v>70.72</v>
      </c>
      <c r="CW66" s="1">
        <v>25.57</v>
      </c>
      <c r="CX66" s="1">
        <v>26.8</v>
      </c>
      <c r="CY66" s="1">
        <v>9.75</v>
      </c>
      <c r="CZ66" s="1">
        <v>18.4</v>
      </c>
      <c r="DA66" s="1">
        <v>45.63</v>
      </c>
      <c r="DB66" s="1">
        <v>43.43</v>
      </c>
      <c r="DC66" s="1">
        <v>30.7</v>
      </c>
      <c r="DD66" s="1">
        <v>36.9</v>
      </c>
      <c r="DE66" s="1">
        <v>45.88</v>
      </c>
      <c r="DF66" s="1">
        <v>56.76</v>
      </c>
      <c r="DG66" s="1">
        <v>36.34</v>
      </c>
      <c r="DH66" s="1">
        <v>74.34</v>
      </c>
      <c r="DI66" s="1">
        <v>0.45</v>
      </c>
      <c r="DJ66" s="1">
        <v>6.14</v>
      </c>
      <c r="DK66" s="1">
        <v>21.15</v>
      </c>
      <c r="DL66" s="1">
        <v>5.68</v>
      </c>
      <c r="DM66" s="1">
        <v>18.06</v>
      </c>
      <c r="DN66" s="1">
        <v>12.75</v>
      </c>
      <c r="DO66" s="1">
        <v>2.89</v>
      </c>
      <c r="DP66" s="1">
        <v>5.05</v>
      </c>
      <c r="DQ66" s="1">
        <v>9.49</v>
      </c>
      <c r="DR66" s="1">
        <v>3.65</v>
      </c>
      <c r="DS66" s="1">
        <v>0.02</v>
      </c>
      <c r="DT66" s="1">
        <v>0.52</v>
      </c>
      <c r="DU66" s="1">
        <v>0.78</v>
      </c>
      <c r="DV66" s="1">
        <v>0.52</v>
      </c>
      <c r="DW66" s="1">
        <v>9.01</v>
      </c>
      <c r="DX66" s="1">
        <v>0.23</v>
      </c>
      <c r="DY66" s="1">
        <v>0.03</v>
      </c>
      <c r="DZ66" s="1">
        <v>64.07</v>
      </c>
      <c r="EA66" s="1">
        <v>58.54</v>
      </c>
      <c r="EB66" s="1">
        <v>78.19</v>
      </c>
      <c r="EC66" s="1">
        <v>77.02</v>
      </c>
      <c r="ED66" s="1">
        <v>79.34</v>
      </c>
      <c r="EE66" s="1">
        <v>51.64</v>
      </c>
      <c r="EF66" s="1">
        <v>55.21</v>
      </c>
      <c r="EG66" s="1">
        <v>54.89</v>
      </c>
      <c r="EH66" s="1">
        <v>20.13</v>
      </c>
      <c r="EI66" s="1">
        <v>5.64</v>
      </c>
      <c r="EJ66" s="1">
        <v>61.65</v>
      </c>
      <c r="EK66" s="1">
        <v>33</v>
      </c>
      <c r="EL66" s="1">
        <v>33.91</v>
      </c>
      <c r="EM66" s="1">
        <v>14.16</v>
      </c>
      <c r="EN66" s="5">
        <v>23.92</v>
      </c>
      <c r="EO66" s="5">
        <v>86.9</v>
      </c>
      <c r="EP66" s="127">
        <v>43.99</v>
      </c>
      <c r="EQ66" s="121">
        <v>60.97</v>
      </c>
      <c r="ER66" s="5">
        <v>41.73</v>
      </c>
      <c r="ES66" s="5">
        <v>23.78</v>
      </c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</row>
    <row r="67" spans="1:170" ht="12.75">
      <c r="A67" s="126">
        <v>560</v>
      </c>
      <c r="B67" s="1">
        <v>50.21</v>
      </c>
      <c r="C67" s="1">
        <v>73.52</v>
      </c>
      <c r="D67" s="1">
        <v>56.46</v>
      </c>
      <c r="E67" s="1">
        <v>59.7</v>
      </c>
      <c r="F67" s="1">
        <v>65.82</v>
      </c>
      <c r="G67" s="1">
        <v>71.11</v>
      </c>
      <c r="H67" s="1">
        <v>63.79</v>
      </c>
      <c r="I67" s="1">
        <v>87.7</v>
      </c>
      <c r="J67" s="1">
        <v>84.6</v>
      </c>
      <c r="K67" s="1">
        <v>87.44</v>
      </c>
      <c r="L67" s="1">
        <v>72.48</v>
      </c>
      <c r="M67" s="1">
        <v>72.08</v>
      </c>
      <c r="N67" s="1">
        <v>87.19</v>
      </c>
      <c r="O67" s="1">
        <v>84.86</v>
      </c>
      <c r="P67" s="1">
        <v>80.4</v>
      </c>
      <c r="Q67" s="1">
        <v>84.17</v>
      </c>
      <c r="R67" s="1">
        <v>85.05</v>
      </c>
      <c r="S67" s="1">
        <v>76.22</v>
      </c>
      <c r="T67" s="1">
        <v>70.41</v>
      </c>
      <c r="U67" s="1">
        <v>74.8</v>
      </c>
      <c r="V67" s="1">
        <v>73.88</v>
      </c>
      <c r="W67" s="1">
        <v>43.79</v>
      </c>
      <c r="X67" s="1">
        <v>52.37</v>
      </c>
      <c r="Y67" s="1">
        <v>45.13</v>
      </c>
      <c r="Z67" s="1">
        <v>53.01</v>
      </c>
      <c r="AA67" s="1">
        <v>33.6</v>
      </c>
      <c r="AB67" s="1">
        <v>1.21</v>
      </c>
      <c r="AC67" s="1">
        <v>48.15</v>
      </c>
      <c r="AD67" s="1">
        <v>26.01</v>
      </c>
      <c r="AE67" s="1">
        <v>33.42</v>
      </c>
      <c r="AF67" s="1">
        <v>25.09</v>
      </c>
      <c r="AG67" s="1">
        <v>9.45</v>
      </c>
      <c r="AH67" s="1">
        <v>17.52</v>
      </c>
      <c r="AI67" s="1">
        <v>19.29</v>
      </c>
      <c r="AJ67" s="1">
        <v>3.84</v>
      </c>
      <c r="AK67" s="1">
        <v>0.63</v>
      </c>
      <c r="AL67" s="1">
        <v>0.17</v>
      </c>
      <c r="AM67" s="1">
        <v>0.05</v>
      </c>
      <c r="AN67" s="1">
        <v>0.03</v>
      </c>
      <c r="AO67" s="1">
        <v>35.92</v>
      </c>
      <c r="AP67" s="1">
        <v>32.7</v>
      </c>
      <c r="AQ67" s="1">
        <v>15.3</v>
      </c>
      <c r="AR67" s="1">
        <v>12.52</v>
      </c>
      <c r="AS67" s="1">
        <v>56.75</v>
      </c>
      <c r="AT67" s="1">
        <v>55.89</v>
      </c>
      <c r="AU67" s="1">
        <v>58.34</v>
      </c>
      <c r="AV67" s="1">
        <v>28.18</v>
      </c>
      <c r="AW67" s="1">
        <v>55.86</v>
      </c>
      <c r="AX67" s="1">
        <v>33.65</v>
      </c>
      <c r="AY67" s="1">
        <v>30.03</v>
      </c>
      <c r="AZ67" s="1">
        <v>46.35</v>
      </c>
      <c r="BA67" s="1">
        <v>44.06</v>
      </c>
      <c r="BB67" s="1">
        <v>41.7</v>
      </c>
      <c r="BC67" s="1">
        <v>0.17</v>
      </c>
      <c r="BD67" s="1">
        <v>2.55</v>
      </c>
      <c r="BE67" s="1">
        <v>21.14</v>
      </c>
      <c r="BF67" s="1">
        <v>2.98</v>
      </c>
      <c r="BG67" s="1">
        <v>0.65</v>
      </c>
      <c r="BH67" s="1">
        <v>0.55</v>
      </c>
      <c r="BI67" s="1">
        <v>11.3</v>
      </c>
      <c r="BJ67" s="1">
        <v>6.65</v>
      </c>
      <c r="BK67" s="1">
        <v>12.95</v>
      </c>
      <c r="BL67" s="1">
        <v>10.41</v>
      </c>
      <c r="BM67" s="1">
        <v>1.93</v>
      </c>
      <c r="BN67" s="1">
        <v>0.56</v>
      </c>
      <c r="BO67" s="1">
        <v>0.26</v>
      </c>
      <c r="BP67" s="1">
        <v>4.57</v>
      </c>
      <c r="BQ67" s="1">
        <v>7.42</v>
      </c>
      <c r="BR67" s="1">
        <v>0.47</v>
      </c>
      <c r="BS67" s="1">
        <v>0.82</v>
      </c>
      <c r="BT67" s="1">
        <v>6.43</v>
      </c>
      <c r="BU67" s="1">
        <v>48.31</v>
      </c>
      <c r="BV67" s="1">
        <v>56.19</v>
      </c>
      <c r="BW67" s="1">
        <v>26.24</v>
      </c>
      <c r="BX67" s="1">
        <v>57.41</v>
      </c>
      <c r="BY67" s="1">
        <v>44.23</v>
      </c>
      <c r="BZ67" s="1">
        <v>28.5</v>
      </c>
      <c r="CA67" s="1">
        <v>14.4</v>
      </c>
      <c r="CB67" s="1">
        <v>1.29</v>
      </c>
      <c r="CC67" s="1">
        <v>19.42</v>
      </c>
      <c r="CD67" s="1">
        <v>15.69</v>
      </c>
      <c r="CE67" s="1">
        <v>1.71</v>
      </c>
      <c r="CF67" s="1">
        <v>5.22</v>
      </c>
      <c r="CG67" s="1">
        <v>0.55</v>
      </c>
      <c r="CH67" s="1">
        <v>0.18</v>
      </c>
      <c r="CI67" s="1">
        <v>1.73</v>
      </c>
      <c r="CJ67" s="1">
        <v>48.19</v>
      </c>
      <c r="CK67" s="1">
        <v>44.96</v>
      </c>
      <c r="CL67" s="1">
        <v>61.89</v>
      </c>
      <c r="CM67" s="1">
        <v>40.42</v>
      </c>
      <c r="CN67" s="1">
        <v>34.55</v>
      </c>
      <c r="CO67" s="1">
        <v>51.4</v>
      </c>
      <c r="CP67" s="1">
        <v>56.17</v>
      </c>
      <c r="CQ67" s="1">
        <v>18.13</v>
      </c>
      <c r="CR67" s="1">
        <v>24.82</v>
      </c>
      <c r="CS67" s="1">
        <v>22.27</v>
      </c>
      <c r="CT67" s="1">
        <v>22.2</v>
      </c>
      <c r="CU67" s="1">
        <v>25.61</v>
      </c>
      <c r="CV67" s="1">
        <v>62.79</v>
      </c>
      <c r="CW67" s="1">
        <v>16.08</v>
      </c>
      <c r="CX67" s="1">
        <v>17.8</v>
      </c>
      <c r="CY67" s="1">
        <v>4.24</v>
      </c>
      <c r="CZ67" s="1">
        <v>8.45</v>
      </c>
      <c r="DA67" s="1">
        <v>33.98</v>
      </c>
      <c r="DB67" s="1">
        <v>21.19</v>
      </c>
      <c r="DC67" s="1">
        <v>19.31</v>
      </c>
      <c r="DD67" s="1">
        <v>30.91</v>
      </c>
      <c r="DE67" s="1">
        <v>30.89</v>
      </c>
      <c r="DF67" s="1">
        <v>52.17</v>
      </c>
      <c r="DG67" s="1">
        <v>22.97</v>
      </c>
      <c r="DH67" s="1">
        <v>71.61</v>
      </c>
      <c r="DI67" s="1">
        <v>0.04</v>
      </c>
      <c r="DJ67" s="1">
        <v>1.86</v>
      </c>
      <c r="DK67" s="1">
        <v>12.15</v>
      </c>
      <c r="DL67" s="1">
        <v>1.68</v>
      </c>
      <c r="DM67" s="1">
        <v>12.1</v>
      </c>
      <c r="DN67" s="1">
        <v>8.44</v>
      </c>
      <c r="DO67" s="1">
        <v>0.82</v>
      </c>
      <c r="DP67" s="1">
        <v>1.41</v>
      </c>
      <c r="DQ67" s="1">
        <v>5.3</v>
      </c>
      <c r="DR67" s="1">
        <v>1.59</v>
      </c>
      <c r="DS67" s="1">
        <v>0.03</v>
      </c>
      <c r="DT67" s="1">
        <v>0.09</v>
      </c>
      <c r="DU67" s="1">
        <v>0.13</v>
      </c>
      <c r="DV67" s="1">
        <v>0.11</v>
      </c>
      <c r="DW67" s="1">
        <v>4.88</v>
      </c>
      <c r="DX67" s="1">
        <v>0.04</v>
      </c>
      <c r="DY67" s="1">
        <v>0.01</v>
      </c>
      <c r="DZ67" s="1">
        <v>56.59</v>
      </c>
      <c r="EA67" s="1">
        <v>52.28</v>
      </c>
      <c r="EB67" s="1">
        <v>76.64</v>
      </c>
      <c r="EC67" s="1">
        <v>73.91</v>
      </c>
      <c r="ED67" s="1">
        <v>74.49</v>
      </c>
      <c r="EE67" s="1">
        <v>38.78</v>
      </c>
      <c r="EF67" s="1">
        <v>43.22</v>
      </c>
      <c r="EG67" s="1">
        <v>32.06</v>
      </c>
      <c r="EH67" s="1">
        <v>8.53</v>
      </c>
      <c r="EI67" s="1">
        <v>2.13</v>
      </c>
      <c r="EJ67" s="1">
        <v>50.11</v>
      </c>
      <c r="EK67" s="1">
        <v>21.54</v>
      </c>
      <c r="EL67" s="1">
        <v>18.13</v>
      </c>
      <c r="EM67" s="1">
        <v>5.37</v>
      </c>
      <c r="EN67" s="5">
        <v>11.26</v>
      </c>
      <c r="EO67" s="5">
        <v>86.8</v>
      </c>
      <c r="EP67" s="127">
        <v>40.96</v>
      </c>
      <c r="EQ67" s="121">
        <v>59.16</v>
      </c>
      <c r="ER67" s="5">
        <v>41.17</v>
      </c>
      <c r="ES67" s="5">
        <v>22.45</v>
      </c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</row>
    <row r="68" spans="1:170" ht="12.75">
      <c r="A68" s="126">
        <v>580</v>
      </c>
      <c r="B68" s="1">
        <v>69.12</v>
      </c>
      <c r="C68" s="1">
        <v>80.18</v>
      </c>
      <c r="D68" s="1">
        <v>72</v>
      </c>
      <c r="E68" s="1">
        <v>75.18</v>
      </c>
      <c r="F68" s="1">
        <v>78.56</v>
      </c>
      <c r="G68" s="1">
        <v>79.79</v>
      </c>
      <c r="H68" s="1">
        <v>75.54</v>
      </c>
      <c r="I68" s="1">
        <v>87.9</v>
      </c>
      <c r="J68" s="1">
        <v>84.68</v>
      </c>
      <c r="K68" s="1">
        <v>87.71</v>
      </c>
      <c r="L68" s="1">
        <v>79.54</v>
      </c>
      <c r="M68" s="1">
        <v>81.38</v>
      </c>
      <c r="N68" s="1">
        <v>87.36</v>
      </c>
      <c r="O68" s="1">
        <v>85.32</v>
      </c>
      <c r="P68" s="1">
        <v>84.85</v>
      </c>
      <c r="Q68" s="1">
        <v>84.98</v>
      </c>
      <c r="R68" s="1">
        <v>86.62</v>
      </c>
      <c r="S68" s="1">
        <v>83.6</v>
      </c>
      <c r="T68" s="1">
        <v>79.65</v>
      </c>
      <c r="U68" s="1">
        <v>85.89</v>
      </c>
      <c r="V68" s="1">
        <v>80.77</v>
      </c>
      <c r="W68" s="1">
        <v>63.71</v>
      </c>
      <c r="X68" s="1">
        <v>69.23</v>
      </c>
      <c r="Y68" s="1">
        <v>67.34</v>
      </c>
      <c r="Z68" s="1">
        <v>66.35</v>
      </c>
      <c r="AA68" s="1">
        <v>58.2</v>
      </c>
      <c r="AB68" s="1">
        <v>14.73</v>
      </c>
      <c r="AC68" s="1">
        <v>69.25</v>
      </c>
      <c r="AD68" s="1">
        <v>54.28</v>
      </c>
      <c r="AE68" s="1">
        <v>57.26</v>
      </c>
      <c r="AF68" s="1">
        <v>48.95</v>
      </c>
      <c r="AG68" s="1">
        <v>32.39</v>
      </c>
      <c r="AH68" s="1">
        <v>45.28</v>
      </c>
      <c r="AI68" s="1">
        <v>46.22</v>
      </c>
      <c r="AJ68" s="1">
        <v>18.94</v>
      </c>
      <c r="AK68" s="1">
        <v>8.36</v>
      </c>
      <c r="AL68" s="1">
        <v>0.25</v>
      </c>
      <c r="AM68" s="1">
        <v>0.74</v>
      </c>
      <c r="AN68" s="1">
        <v>0.33</v>
      </c>
      <c r="AO68" s="1">
        <v>58.01</v>
      </c>
      <c r="AP68" s="1">
        <v>53.31</v>
      </c>
      <c r="AQ68" s="1">
        <v>36.92</v>
      </c>
      <c r="AR68" s="1">
        <v>31.66</v>
      </c>
      <c r="AS68" s="1">
        <v>69.4</v>
      </c>
      <c r="AT68" s="1">
        <v>71.53</v>
      </c>
      <c r="AU68" s="1">
        <v>62.65</v>
      </c>
      <c r="AV68" s="1">
        <v>50.79</v>
      </c>
      <c r="AW68" s="1">
        <v>68.83</v>
      </c>
      <c r="AX68" s="1">
        <v>51.71</v>
      </c>
      <c r="AY68" s="1">
        <v>40.44</v>
      </c>
      <c r="AZ68" s="1">
        <v>52.7</v>
      </c>
      <c r="BA68" s="1">
        <v>56.28</v>
      </c>
      <c r="BB68" s="1">
        <v>48.09</v>
      </c>
      <c r="BC68" s="1">
        <v>0.74</v>
      </c>
      <c r="BD68" s="1">
        <v>3.54</v>
      </c>
      <c r="BE68" s="1">
        <v>46.74</v>
      </c>
      <c r="BF68" s="1">
        <v>24.23</v>
      </c>
      <c r="BG68" s="1">
        <v>2.86</v>
      </c>
      <c r="BH68" s="1">
        <v>3.26</v>
      </c>
      <c r="BI68" s="1">
        <v>27.74</v>
      </c>
      <c r="BJ68" s="1">
        <v>29.4</v>
      </c>
      <c r="BK68" s="1">
        <v>20.71</v>
      </c>
      <c r="BL68" s="1">
        <v>10.44</v>
      </c>
      <c r="BM68" s="1">
        <v>5.38</v>
      </c>
      <c r="BN68" s="1">
        <v>1.94</v>
      </c>
      <c r="BO68" s="1">
        <v>3.36</v>
      </c>
      <c r="BP68" s="1">
        <v>6.35</v>
      </c>
      <c r="BQ68" s="1">
        <v>9.39</v>
      </c>
      <c r="BR68" s="1">
        <v>0.76</v>
      </c>
      <c r="BS68" s="1">
        <v>2.8</v>
      </c>
      <c r="BT68" s="1">
        <v>8.56</v>
      </c>
      <c r="BU68" s="1">
        <v>48.25</v>
      </c>
      <c r="BV68" s="1">
        <v>57.17</v>
      </c>
      <c r="BW68" s="1">
        <v>25.22</v>
      </c>
      <c r="BX68" s="1">
        <v>53.71</v>
      </c>
      <c r="BY68" s="1">
        <v>43.25</v>
      </c>
      <c r="BZ68" s="1">
        <v>23.18</v>
      </c>
      <c r="CA68" s="1">
        <v>9.85</v>
      </c>
      <c r="CB68" s="1">
        <v>0.52</v>
      </c>
      <c r="CC68" s="1">
        <v>17.44</v>
      </c>
      <c r="CD68" s="1">
        <v>14.45</v>
      </c>
      <c r="CE68" s="1">
        <v>0.77</v>
      </c>
      <c r="CF68" s="1">
        <v>5.25</v>
      </c>
      <c r="CG68" s="1">
        <v>0.28</v>
      </c>
      <c r="CH68" s="1">
        <v>0.09</v>
      </c>
      <c r="CI68" s="1">
        <v>0.63</v>
      </c>
      <c r="CJ68" s="1">
        <v>43.06</v>
      </c>
      <c r="CK68" s="1">
        <v>45.63</v>
      </c>
      <c r="CL68" s="1">
        <v>51.87</v>
      </c>
      <c r="CM68" s="1">
        <v>37.9</v>
      </c>
      <c r="CN68" s="1">
        <v>27.65</v>
      </c>
      <c r="CO68" s="1">
        <v>40.03</v>
      </c>
      <c r="CP68" s="1">
        <v>43.78</v>
      </c>
      <c r="CQ68" s="1">
        <v>9.65</v>
      </c>
      <c r="CR68" s="1">
        <v>18.27</v>
      </c>
      <c r="CS68" s="1">
        <v>11.23</v>
      </c>
      <c r="CT68" s="1">
        <v>12.12</v>
      </c>
      <c r="CU68" s="1">
        <v>26.79</v>
      </c>
      <c r="CV68" s="1">
        <v>52.81</v>
      </c>
      <c r="CW68" s="1">
        <v>6.83</v>
      </c>
      <c r="CX68" s="1">
        <v>8.54</v>
      </c>
      <c r="CY68" s="1">
        <v>0.99</v>
      </c>
      <c r="CZ68" s="1">
        <v>2.49</v>
      </c>
      <c r="DA68" s="1">
        <v>22.18</v>
      </c>
      <c r="DB68" s="1">
        <v>8.65</v>
      </c>
      <c r="DC68" s="1">
        <v>9.86</v>
      </c>
      <c r="DD68" s="1">
        <v>22.79</v>
      </c>
      <c r="DE68" s="1">
        <v>17.74</v>
      </c>
      <c r="DF68" s="1">
        <v>45.86</v>
      </c>
      <c r="DG68" s="1">
        <v>13.4</v>
      </c>
      <c r="DH68" s="1">
        <v>67.24</v>
      </c>
      <c r="DI68" s="1">
        <v>0.02</v>
      </c>
      <c r="DJ68" s="1">
        <v>0.38</v>
      </c>
      <c r="DK68" s="1">
        <v>6.32</v>
      </c>
      <c r="DL68" s="1">
        <v>0.33</v>
      </c>
      <c r="DM68" s="1">
        <v>6.85</v>
      </c>
      <c r="DN68" s="1">
        <v>7.81</v>
      </c>
      <c r="DO68" s="1">
        <v>0.11</v>
      </c>
      <c r="DP68" s="1">
        <v>0.29</v>
      </c>
      <c r="DQ68" s="1">
        <v>2.05</v>
      </c>
      <c r="DR68" s="1">
        <v>0.45</v>
      </c>
      <c r="DS68" s="1">
        <v>0.03</v>
      </c>
      <c r="DT68" s="1">
        <v>0.04</v>
      </c>
      <c r="DU68" s="1">
        <v>0.01</v>
      </c>
      <c r="DV68" s="1">
        <v>0.03</v>
      </c>
      <c r="DW68" s="1">
        <v>2.46</v>
      </c>
      <c r="DX68" s="1">
        <v>0.03</v>
      </c>
      <c r="DY68" s="1">
        <v>0.02</v>
      </c>
      <c r="DZ68" s="1">
        <v>44</v>
      </c>
      <c r="EA68" s="1">
        <v>41.63</v>
      </c>
      <c r="EB68" s="1">
        <v>74.4</v>
      </c>
      <c r="EC68" s="1">
        <v>69.84</v>
      </c>
      <c r="ED68" s="1">
        <v>68.16</v>
      </c>
      <c r="EE68" s="1">
        <v>23.25</v>
      </c>
      <c r="EF68" s="1">
        <v>29.85</v>
      </c>
      <c r="EG68" s="1">
        <v>18.26</v>
      </c>
      <c r="EH68" s="1">
        <v>1.96</v>
      </c>
      <c r="EI68" s="1">
        <v>0.69</v>
      </c>
      <c r="EJ68" s="1">
        <v>37.1</v>
      </c>
      <c r="EK68" s="1">
        <v>11.55</v>
      </c>
      <c r="EL68" s="1">
        <v>6.57</v>
      </c>
      <c r="EM68" s="1">
        <v>1.81</v>
      </c>
      <c r="EN68" s="5">
        <v>4.02</v>
      </c>
      <c r="EO68" s="5">
        <v>86.06</v>
      </c>
      <c r="EP68" s="127">
        <v>47.25</v>
      </c>
      <c r="EQ68" s="121">
        <v>64.49</v>
      </c>
      <c r="ER68" s="5">
        <v>39.93</v>
      </c>
      <c r="ES68" s="5">
        <v>38.55</v>
      </c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</row>
    <row r="69" spans="1:170" ht="12.75">
      <c r="A69" s="126">
        <v>600</v>
      </c>
      <c r="B69" s="1">
        <v>82.38</v>
      </c>
      <c r="C69" s="1">
        <v>84.41</v>
      </c>
      <c r="D69" s="1">
        <v>82.03</v>
      </c>
      <c r="E69" s="1">
        <v>84.99</v>
      </c>
      <c r="F69" s="1">
        <v>86.41</v>
      </c>
      <c r="G69" s="1">
        <v>85.22</v>
      </c>
      <c r="H69" s="1">
        <v>82.57</v>
      </c>
      <c r="I69" s="1">
        <v>88.08</v>
      </c>
      <c r="J69" s="1">
        <v>84.82</v>
      </c>
      <c r="K69" s="1">
        <v>87.88</v>
      </c>
      <c r="L69" s="1">
        <v>84.42</v>
      </c>
      <c r="M69" s="1">
        <v>86.81</v>
      </c>
      <c r="N69" s="1">
        <v>87.56</v>
      </c>
      <c r="O69" s="1">
        <v>85.46</v>
      </c>
      <c r="P69" s="1">
        <v>87.17</v>
      </c>
      <c r="Q69" s="1">
        <v>85.5</v>
      </c>
      <c r="R69" s="1">
        <v>87.15</v>
      </c>
      <c r="S69" s="1">
        <v>87.75</v>
      </c>
      <c r="T69" s="1">
        <v>84.97</v>
      </c>
      <c r="U69" s="1">
        <v>88.51</v>
      </c>
      <c r="V69" s="1">
        <v>84.59</v>
      </c>
      <c r="W69" s="1">
        <v>79.91</v>
      </c>
      <c r="X69" s="1">
        <v>81.53</v>
      </c>
      <c r="Y69" s="1">
        <v>83.58</v>
      </c>
      <c r="Z69" s="1">
        <v>76.04</v>
      </c>
      <c r="AA69" s="1">
        <v>80.44</v>
      </c>
      <c r="AB69" s="1">
        <v>54.48</v>
      </c>
      <c r="AC69" s="1">
        <v>83.6</v>
      </c>
      <c r="AD69" s="1">
        <v>79.76</v>
      </c>
      <c r="AE69" s="1">
        <v>78.87</v>
      </c>
      <c r="AF69" s="1">
        <v>71.63</v>
      </c>
      <c r="AG69" s="1">
        <v>64.54</v>
      </c>
      <c r="AH69" s="1">
        <v>74.64</v>
      </c>
      <c r="AI69" s="1">
        <v>75.52</v>
      </c>
      <c r="AJ69" s="1">
        <v>51.79</v>
      </c>
      <c r="AK69" s="1">
        <v>39.82</v>
      </c>
      <c r="AL69" s="1">
        <v>7.77</v>
      </c>
      <c r="AM69" s="1">
        <v>22.41</v>
      </c>
      <c r="AN69" s="1">
        <v>2.45</v>
      </c>
      <c r="AO69" s="1">
        <v>76.62</v>
      </c>
      <c r="AP69" s="1">
        <v>74.01</v>
      </c>
      <c r="AQ69" s="1">
        <v>65.37</v>
      </c>
      <c r="AR69" s="1">
        <v>58.46</v>
      </c>
      <c r="AS69" s="1">
        <v>80.5</v>
      </c>
      <c r="AT69" s="1">
        <v>83.22</v>
      </c>
      <c r="AU69" s="1">
        <v>74.42</v>
      </c>
      <c r="AV69" s="1">
        <v>72.76</v>
      </c>
      <c r="AW69" s="1">
        <v>80.49</v>
      </c>
      <c r="AX69" s="1">
        <v>71.41</v>
      </c>
      <c r="AY69" s="1">
        <v>62.77</v>
      </c>
      <c r="AZ69" s="1">
        <v>70.38</v>
      </c>
      <c r="BA69" s="1">
        <v>75.74</v>
      </c>
      <c r="BB69" s="1">
        <v>57.28</v>
      </c>
      <c r="BC69" s="1">
        <v>15.11</v>
      </c>
      <c r="BD69" s="1">
        <v>20.94</v>
      </c>
      <c r="BE69" s="1">
        <v>73.09</v>
      </c>
      <c r="BF69" s="1">
        <v>68.4</v>
      </c>
      <c r="BG69" s="1">
        <v>28.61</v>
      </c>
      <c r="BH69" s="1">
        <v>23.11</v>
      </c>
      <c r="BI69" s="1">
        <v>56.04</v>
      </c>
      <c r="BJ69" s="1">
        <v>65.06</v>
      </c>
      <c r="BK69" s="1">
        <v>55.51</v>
      </c>
      <c r="BL69" s="1">
        <v>32.42</v>
      </c>
      <c r="BM69" s="1">
        <v>17.61</v>
      </c>
      <c r="BN69" s="1">
        <v>6.99</v>
      </c>
      <c r="BO69" s="1">
        <v>24.54</v>
      </c>
      <c r="BP69" s="1">
        <v>16.04</v>
      </c>
      <c r="BQ69" s="1">
        <v>16.69</v>
      </c>
      <c r="BR69" s="1">
        <v>2.63</v>
      </c>
      <c r="BS69" s="1">
        <v>11.05</v>
      </c>
      <c r="BT69" s="1">
        <v>15.54</v>
      </c>
      <c r="BU69" s="1">
        <v>56.06</v>
      </c>
      <c r="BV69" s="1">
        <v>63.34</v>
      </c>
      <c r="BW69" s="1">
        <v>31.22</v>
      </c>
      <c r="BX69" s="1">
        <v>56.27</v>
      </c>
      <c r="BY69" s="1">
        <v>48.41</v>
      </c>
      <c r="BZ69" s="1">
        <v>26.17</v>
      </c>
      <c r="CA69" s="1">
        <v>11.81</v>
      </c>
      <c r="CB69" s="1">
        <v>1.6</v>
      </c>
      <c r="CC69" s="1">
        <v>22.26</v>
      </c>
      <c r="CD69" s="1">
        <v>19.33</v>
      </c>
      <c r="CE69" s="1">
        <v>2.56</v>
      </c>
      <c r="CF69" s="1">
        <v>8.96</v>
      </c>
      <c r="CG69" s="1">
        <v>2.06</v>
      </c>
      <c r="CH69" s="1">
        <v>0.19</v>
      </c>
      <c r="CI69" s="1">
        <v>1.49</v>
      </c>
      <c r="CJ69" s="1">
        <v>40.62</v>
      </c>
      <c r="CK69" s="1">
        <v>42.24</v>
      </c>
      <c r="CL69" s="1">
        <v>51.3</v>
      </c>
      <c r="CM69" s="1">
        <v>31.79</v>
      </c>
      <c r="CN69" s="1">
        <v>26.53</v>
      </c>
      <c r="CO69" s="1">
        <v>39.61</v>
      </c>
      <c r="CP69" s="1">
        <v>37.67</v>
      </c>
      <c r="CQ69" s="1">
        <v>9.71</v>
      </c>
      <c r="CR69" s="1">
        <v>17.26</v>
      </c>
      <c r="CS69" s="1">
        <v>10.54</v>
      </c>
      <c r="CT69" s="1">
        <v>8.54</v>
      </c>
      <c r="CU69" s="1">
        <v>23</v>
      </c>
      <c r="CV69" s="1">
        <v>46.27</v>
      </c>
      <c r="CW69" s="1">
        <v>6.29</v>
      </c>
      <c r="CX69" s="1">
        <v>8.19</v>
      </c>
      <c r="CY69" s="1">
        <v>0.79</v>
      </c>
      <c r="CZ69" s="1">
        <v>1.59</v>
      </c>
      <c r="DA69" s="1">
        <v>17.88</v>
      </c>
      <c r="DB69" s="1">
        <v>3.8</v>
      </c>
      <c r="DC69" s="1">
        <v>6.97</v>
      </c>
      <c r="DD69" s="1">
        <v>24.15</v>
      </c>
      <c r="DE69" s="1">
        <v>13.13</v>
      </c>
      <c r="DF69" s="1">
        <v>45.59</v>
      </c>
      <c r="DG69" s="1">
        <v>7.95</v>
      </c>
      <c r="DH69" s="1">
        <v>67.89</v>
      </c>
      <c r="DI69" s="1">
        <v>0.01</v>
      </c>
      <c r="DJ69" s="1">
        <v>0.13</v>
      </c>
      <c r="DK69" s="1">
        <v>4.38</v>
      </c>
      <c r="DL69" s="1">
        <v>0.14</v>
      </c>
      <c r="DM69" s="1">
        <v>7.77</v>
      </c>
      <c r="DN69" s="1">
        <v>7.54</v>
      </c>
      <c r="DO69" s="1">
        <v>0.08</v>
      </c>
      <c r="DP69" s="1">
        <v>0.11</v>
      </c>
      <c r="DQ69" s="1">
        <v>2.05</v>
      </c>
      <c r="DR69" s="1">
        <v>0.51</v>
      </c>
      <c r="DS69" s="1">
        <v>0.03</v>
      </c>
      <c r="DT69" s="1">
        <v>0.03</v>
      </c>
      <c r="DU69" s="1">
        <v>0.01</v>
      </c>
      <c r="DV69" s="1">
        <v>0.02</v>
      </c>
      <c r="DW69" s="1">
        <v>2.66</v>
      </c>
      <c r="DX69" s="1">
        <v>0.01</v>
      </c>
      <c r="DY69" s="1">
        <v>0.02</v>
      </c>
      <c r="DZ69" s="1">
        <v>32.88</v>
      </c>
      <c r="EA69" s="1">
        <v>29.6</v>
      </c>
      <c r="EB69" s="1">
        <v>70.98</v>
      </c>
      <c r="EC69" s="1">
        <v>64.29</v>
      </c>
      <c r="ED69" s="1">
        <v>61.64</v>
      </c>
      <c r="EE69" s="1">
        <v>13.02</v>
      </c>
      <c r="EF69" s="1">
        <v>17.87</v>
      </c>
      <c r="EG69" s="1">
        <v>10.57</v>
      </c>
      <c r="EH69" s="1">
        <v>0.41</v>
      </c>
      <c r="EI69" s="1">
        <v>0.32</v>
      </c>
      <c r="EJ69" s="1">
        <v>24.58</v>
      </c>
      <c r="EK69" s="1">
        <v>8.4</v>
      </c>
      <c r="EL69" s="1">
        <v>2.15</v>
      </c>
      <c r="EM69" s="1">
        <v>0.54</v>
      </c>
      <c r="EN69" s="5">
        <v>1.29</v>
      </c>
      <c r="EO69" s="5">
        <v>85.18</v>
      </c>
      <c r="EP69" s="127">
        <v>47.82</v>
      </c>
      <c r="EQ69" s="121">
        <v>65.32</v>
      </c>
      <c r="ER69" s="5">
        <v>39.77</v>
      </c>
      <c r="ES69" s="5">
        <v>48.63</v>
      </c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</row>
    <row r="70" spans="1:170" ht="12.75">
      <c r="A70" s="126">
        <v>620</v>
      </c>
      <c r="B70" s="1">
        <v>86.43</v>
      </c>
      <c r="C70" s="1">
        <v>85.17</v>
      </c>
      <c r="D70" s="1">
        <v>84.62</v>
      </c>
      <c r="E70" s="1">
        <v>87.37</v>
      </c>
      <c r="F70" s="1">
        <v>88.25</v>
      </c>
      <c r="G70" s="1">
        <v>87.04</v>
      </c>
      <c r="H70" s="1">
        <v>84.11</v>
      </c>
      <c r="I70" s="1">
        <v>88.13</v>
      </c>
      <c r="J70" s="1">
        <v>84.96</v>
      </c>
      <c r="K70" s="1">
        <v>87.93</v>
      </c>
      <c r="L70" s="1">
        <v>85.2</v>
      </c>
      <c r="M70" s="1">
        <v>88.03</v>
      </c>
      <c r="N70" s="1">
        <v>87.6</v>
      </c>
      <c r="O70" s="1">
        <v>85.66</v>
      </c>
      <c r="P70" s="1">
        <v>87.78</v>
      </c>
      <c r="Q70" s="1">
        <v>85.56</v>
      </c>
      <c r="R70" s="1">
        <v>87.33</v>
      </c>
      <c r="S70" s="1">
        <v>88.62</v>
      </c>
      <c r="T70" s="1">
        <v>86.36</v>
      </c>
      <c r="U70" s="1">
        <v>89.07</v>
      </c>
      <c r="V70" s="1">
        <v>85.23</v>
      </c>
      <c r="W70" s="1">
        <v>82.73</v>
      </c>
      <c r="X70" s="1">
        <v>83.63</v>
      </c>
      <c r="Y70" s="1">
        <v>87.67</v>
      </c>
      <c r="Z70" s="1">
        <v>77.7</v>
      </c>
      <c r="AA70" s="1">
        <v>84.87</v>
      </c>
      <c r="AB70" s="1">
        <v>77.64</v>
      </c>
      <c r="AC70" s="1">
        <v>87.11</v>
      </c>
      <c r="AD70" s="1">
        <v>86.87</v>
      </c>
      <c r="AE70" s="1">
        <v>83.15</v>
      </c>
      <c r="AF70" s="1">
        <v>72.97</v>
      </c>
      <c r="AG70" s="1">
        <v>80.88</v>
      </c>
      <c r="AH70" s="1">
        <v>84.37</v>
      </c>
      <c r="AI70" s="1">
        <v>81.85</v>
      </c>
      <c r="AJ70" s="1">
        <v>75.18</v>
      </c>
      <c r="AK70" s="1">
        <v>70.58</v>
      </c>
      <c r="AL70" s="1">
        <v>50.08</v>
      </c>
      <c r="AM70" s="1">
        <v>58.62</v>
      </c>
      <c r="AN70" s="1">
        <v>11.27</v>
      </c>
      <c r="AO70" s="1">
        <v>83.02</v>
      </c>
      <c r="AP70" s="1">
        <v>83.52</v>
      </c>
      <c r="AQ70" s="1">
        <v>80.37</v>
      </c>
      <c r="AR70" s="1">
        <v>77.65</v>
      </c>
      <c r="AS70" s="1">
        <v>85.4</v>
      </c>
      <c r="AT70" s="1">
        <v>85.25</v>
      </c>
      <c r="AU70" s="1">
        <v>79.47</v>
      </c>
      <c r="AV70" s="1">
        <v>77.12</v>
      </c>
      <c r="AW70" s="1">
        <v>85.93</v>
      </c>
      <c r="AX70" s="1">
        <v>81.92</v>
      </c>
      <c r="AY70" s="1">
        <v>76.76</v>
      </c>
      <c r="AZ70" s="1">
        <v>78.13</v>
      </c>
      <c r="BA70" s="1">
        <v>85.2</v>
      </c>
      <c r="BB70" s="1">
        <v>67.57</v>
      </c>
      <c r="BC70" s="1">
        <v>43.12</v>
      </c>
      <c r="BD70" s="1">
        <v>61.14</v>
      </c>
      <c r="BE70" s="1">
        <v>83.14</v>
      </c>
      <c r="BF70" s="1">
        <v>80.71</v>
      </c>
      <c r="BG70" s="1">
        <v>61.98</v>
      </c>
      <c r="BH70" s="1">
        <v>62.25</v>
      </c>
      <c r="BI70" s="1">
        <v>76.85</v>
      </c>
      <c r="BJ70" s="1">
        <v>81.98</v>
      </c>
      <c r="BK70" s="1">
        <v>78.5</v>
      </c>
      <c r="BL70" s="1">
        <v>71.54</v>
      </c>
      <c r="BM70" s="1">
        <v>36.86</v>
      </c>
      <c r="BN70" s="1">
        <v>20.15</v>
      </c>
      <c r="BO70" s="1">
        <v>54.76</v>
      </c>
      <c r="BP70" s="1">
        <v>16.56</v>
      </c>
      <c r="BQ70" s="1">
        <v>32.65</v>
      </c>
      <c r="BR70" s="1">
        <v>11.08</v>
      </c>
      <c r="BS70" s="1">
        <v>29.67</v>
      </c>
      <c r="BT70" s="1">
        <v>31.15</v>
      </c>
      <c r="BU70" s="1">
        <v>59.45</v>
      </c>
      <c r="BV70" s="1">
        <v>64.24</v>
      </c>
      <c r="BW70" s="1">
        <v>40.1</v>
      </c>
      <c r="BX70" s="1">
        <v>59.27</v>
      </c>
      <c r="BY70" s="1">
        <v>49.97</v>
      </c>
      <c r="BZ70" s="1">
        <v>29.54</v>
      </c>
      <c r="CA70" s="1">
        <v>13.98</v>
      </c>
      <c r="CB70" s="1">
        <v>2.94</v>
      </c>
      <c r="CC70" s="1">
        <v>29.21</v>
      </c>
      <c r="CD70" s="1">
        <v>20.7</v>
      </c>
      <c r="CE70" s="1">
        <v>4.97</v>
      </c>
      <c r="CF70" s="1">
        <v>10.3</v>
      </c>
      <c r="CG70" s="1">
        <v>5.75</v>
      </c>
      <c r="CH70" s="1">
        <v>0.33</v>
      </c>
      <c r="CI70" s="1">
        <v>2.34</v>
      </c>
      <c r="CJ70" s="1">
        <v>39.94</v>
      </c>
      <c r="CK70" s="1">
        <v>37.89</v>
      </c>
      <c r="CL70" s="1">
        <v>49.86</v>
      </c>
      <c r="CM70" s="1">
        <v>26.32</v>
      </c>
      <c r="CN70" s="1">
        <v>26.27</v>
      </c>
      <c r="CO70" s="1">
        <v>38.2</v>
      </c>
      <c r="CP70" s="1">
        <v>36.82</v>
      </c>
      <c r="CQ70" s="1">
        <v>8.95</v>
      </c>
      <c r="CR70" s="1">
        <v>17.3</v>
      </c>
      <c r="CS70" s="1">
        <v>9.5</v>
      </c>
      <c r="CT70" s="1">
        <v>8.01</v>
      </c>
      <c r="CU70" s="1">
        <v>18.11</v>
      </c>
      <c r="CV70" s="1">
        <v>42.22</v>
      </c>
      <c r="CW70" s="1">
        <v>5.55</v>
      </c>
      <c r="CX70" s="1">
        <v>7.56</v>
      </c>
      <c r="CY70" s="1">
        <v>0.66</v>
      </c>
      <c r="CZ70" s="1">
        <v>1.14</v>
      </c>
      <c r="DA70" s="1">
        <v>16.08</v>
      </c>
      <c r="DB70" s="1">
        <v>1.73</v>
      </c>
      <c r="DC70" s="1">
        <v>5.9</v>
      </c>
      <c r="DD70" s="1">
        <v>23.46</v>
      </c>
      <c r="DE70" s="1">
        <v>10.5</v>
      </c>
      <c r="DF70" s="1">
        <v>47.12</v>
      </c>
      <c r="DG70" s="1">
        <v>6.52</v>
      </c>
      <c r="DH70" s="1">
        <v>67.42</v>
      </c>
      <c r="DI70" s="1">
        <v>0.01</v>
      </c>
      <c r="DJ70" s="1">
        <v>0.11</v>
      </c>
      <c r="DK70" s="1">
        <v>3.96</v>
      </c>
      <c r="DL70" s="1">
        <v>0.14</v>
      </c>
      <c r="DM70" s="1">
        <v>8.6</v>
      </c>
      <c r="DN70" s="1">
        <v>7.72</v>
      </c>
      <c r="DO70" s="1">
        <v>0.07</v>
      </c>
      <c r="DP70" s="1">
        <v>0.11</v>
      </c>
      <c r="DQ70" s="1">
        <v>1.84</v>
      </c>
      <c r="DR70" s="1">
        <v>0.57</v>
      </c>
      <c r="DS70" s="1">
        <v>0.06</v>
      </c>
      <c r="DT70" s="1">
        <v>0.03</v>
      </c>
      <c r="DU70" s="1">
        <v>0.03</v>
      </c>
      <c r="DV70" s="1">
        <v>0.01</v>
      </c>
      <c r="DW70" s="1">
        <v>3.18</v>
      </c>
      <c r="DX70" s="1">
        <v>0.03</v>
      </c>
      <c r="DY70" s="1">
        <v>0.03</v>
      </c>
      <c r="DZ70" s="1">
        <v>21.55</v>
      </c>
      <c r="EA70" s="1">
        <v>18.33</v>
      </c>
      <c r="EB70" s="1">
        <v>66.81</v>
      </c>
      <c r="EC70" s="1">
        <v>57.57</v>
      </c>
      <c r="ED70" s="1">
        <v>53</v>
      </c>
      <c r="EE70" s="1">
        <v>5.58</v>
      </c>
      <c r="EF70" s="1">
        <v>8.88</v>
      </c>
      <c r="EG70" s="1">
        <v>6.93</v>
      </c>
      <c r="EH70" s="1">
        <v>0.04</v>
      </c>
      <c r="EI70" s="1">
        <v>0.3</v>
      </c>
      <c r="EJ70" s="1">
        <v>13.93</v>
      </c>
      <c r="EK70" s="1">
        <v>7.6</v>
      </c>
      <c r="EL70" s="1">
        <v>0.46</v>
      </c>
      <c r="EM70" s="1">
        <v>0.36</v>
      </c>
      <c r="EN70" s="5">
        <v>0.42</v>
      </c>
      <c r="EO70" s="5">
        <v>83.85</v>
      </c>
      <c r="EP70" s="127">
        <v>43.92</v>
      </c>
      <c r="EQ70" s="121">
        <v>62.17</v>
      </c>
      <c r="ER70" s="5">
        <v>40.58</v>
      </c>
      <c r="ES70" s="5">
        <v>41.83</v>
      </c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</row>
    <row r="71" spans="1:170" ht="12.75">
      <c r="A71" s="126">
        <v>640</v>
      </c>
      <c r="B71" s="1">
        <v>87.53</v>
      </c>
      <c r="C71" s="1">
        <v>85.32</v>
      </c>
      <c r="D71" s="1">
        <v>85.35</v>
      </c>
      <c r="E71" s="1">
        <v>87.95</v>
      </c>
      <c r="F71" s="1">
        <v>88.68</v>
      </c>
      <c r="G71" s="1">
        <v>87.71</v>
      </c>
      <c r="H71" s="1">
        <v>84.43</v>
      </c>
      <c r="I71" s="1">
        <v>88.33</v>
      </c>
      <c r="J71" s="1">
        <v>84.92</v>
      </c>
      <c r="K71" s="1">
        <v>88.11</v>
      </c>
      <c r="L71" s="1">
        <v>85.31</v>
      </c>
      <c r="M71" s="1">
        <v>88.4</v>
      </c>
      <c r="N71" s="1">
        <v>87.86</v>
      </c>
      <c r="O71" s="1">
        <v>85.87</v>
      </c>
      <c r="P71" s="1">
        <v>88.08</v>
      </c>
      <c r="Q71" s="1">
        <v>85.6</v>
      </c>
      <c r="R71" s="1">
        <v>87.55</v>
      </c>
      <c r="S71" s="1">
        <v>88.99</v>
      </c>
      <c r="T71" s="1">
        <v>86.82</v>
      </c>
      <c r="U71" s="1">
        <v>89.42</v>
      </c>
      <c r="V71" s="1">
        <v>85.37</v>
      </c>
      <c r="W71" s="1">
        <v>83.15</v>
      </c>
      <c r="X71" s="1">
        <v>83.85</v>
      </c>
      <c r="Y71" s="1">
        <v>88.51</v>
      </c>
      <c r="Z71" s="1">
        <v>78.09</v>
      </c>
      <c r="AA71" s="1">
        <v>85.62</v>
      </c>
      <c r="AB71" s="1">
        <v>84.08</v>
      </c>
      <c r="AC71" s="1">
        <v>87.75</v>
      </c>
      <c r="AD71" s="1">
        <v>87.96</v>
      </c>
      <c r="AE71" s="1">
        <v>83.89</v>
      </c>
      <c r="AF71" s="1">
        <v>70.14</v>
      </c>
      <c r="AG71" s="1">
        <v>84.97</v>
      </c>
      <c r="AH71" s="1">
        <v>86.62</v>
      </c>
      <c r="AI71" s="1">
        <v>82.65</v>
      </c>
      <c r="AJ71" s="1">
        <v>83.49</v>
      </c>
      <c r="AK71" s="1">
        <v>83.07</v>
      </c>
      <c r="AL71" s="1">
        <v>73.45</v>
      </c>
      <c r="AM71" s="1">
        <v>67.48</v>
      </c>
      <c r="AN71" s="1">
        <v>32.76</v>
      </c>
      <c r="AO71" s="1">
        <v>84.74</v>
      </c>
      <c r="AP71" s="1">
        <v>86.38</v>
      </c>
      <c r="AQ71" s="1">
        <v>85.14</v>
      </c>
      <c r="AR71" s="1">
        <v>85.57</v>
      </c>
      <c r="AS71" s="1">
        <v>86.87</v>
      </c>
      <c r="AT71" s="1">
        <v>85.46</v>
      </c>
      <c r="AU71" s="1">
        <v>79.99</v>
      </c>
      <c r="AV71" s="1">
        <v>77.78</v>
      </c>
      <c r="AW71" s="1">
        <v>87.55</v>
      </c>
      <c r="AX71" s="1">
        <v>85.29</v>
      </c>
      <c r="AY71" s="1">
        <v>79.49</v>
      </c>
      <c r="AZ71" s="1">
        <v>78.77</v>
      </c>
      <c r="BA71" s="1">
        <v>87.01</v>
      </c>
      <c r="BB71" s="1">
        <v>76.31</v>
      </c>
      <c r="BC71" s="1">
        <v>50.01</v>
      </c>
      <c r="BD71" s="1">
        <v>75.22</v>
      </c>
      <c r="BE71" s="1">
        <v>85.8</v>
      </c>
      <c r="BF71" s="1">
        <v>82.14</v>
      </c>
      <c r="BG71" s="1">
        <v>68.68</v>
      </c>
      <c r="BH71" s="1">
        <v>79.97</v>
      </c>
      <c r="BI71" s="1">
        <v>84.33</v>
      </c>
      <c r="BJ71" s="1">
        <v>85.84</v>
      </c>
      <c r="BK71" s="1">
        <v>82.42</v>
      </c>
      <c r="BL71" s="1">
        <v>82.75</v>
      </c>
      <c r="BM71" s="1">
        <v>58.64</v>
      </c>
      <c r="BN71" s="1">
        <v>42.96</v>
      </c>
      <c r="BO71" s="1">
        <v>73.2</v>
      </c>
      <c r="BP71" s="1">
        <v>11.41</v>
      </c>
      <c r="BQ71" s="1">
        <v>54.68</v>
      </c>
      <c r="BR71" s="1">
        <v>32.48</v>
      </c>
      <c r="BS71" s="1">
        <v>53.64</v>
      </c>
      <c r="BT71" s="1">
        <v>52.74</v>
      </c>
      <c r="BU71" s="1">
        <v>57.64</v>
      </c>
      <c r="BV71" s="1">
        <v>64.06</v>
      </c>
      <c r="BW71" s="1">
        <v>49.28</v>
      </c>
      <c r="BX71" s="1">
        <v>61.98</v>
      </c>
      <c r="BY71" s="1">
        <v>50.06</v>
      </c>
      <c r="BZ71" s="1">
        <v>33.14</v>
      </c>
      <c r="CA71" s="1">
        <v>16.89</v>
      </c>
      <c r="CB71" s="1">
        <v>3.48</v>
      </c>
      <c r="CC71" s="1">
        <v>36.85</v>
      </c>
      <c r="CD71" s="1">
        <v>20.99</v>
      </c>
      <c r="CE71" s="1">
        <v>5.74</v>
      </c>
      <c r="CF71" s="1">
        <v>10.76</v>
      </c>
      <c r="CG71" s="1">
        <v>7.37</v>
      </c>
      <c r="CH71" s="1">
        <v>0.22</v>
      </c>
      <c r="CI71" s="1">
        <v>2.7</v>
      </c>
      <c r="CJ71" s="1">
        <v>36.45</v>
      </c>
      <c r="CK71" s="1">
        <v>34.98</v>
      </c>
      <c r="CL71" s="1">
        <v>49.1</v>
      </c>
      <c r="CM71" s="1">
        <v>23.83</v>
      </c>
      <c r="CN71" s="1">
        <v>24.59</v>
      </c>
      <c r="CO71" s="1">
        <v>37.45</v>
      </c>
      <c r="CP71" s="1">
        <v>39.48</v>
      </c>
      <c r="CQ71" s="1">
        <v>8.79</v>
      </c>
      <c r="CR71" s="1">
        <v>15.98</v>
      </c>
      <c r="CS71" s="1">
        <v>9.17</v>
      </c>
      <c r="CT71" s="1">
        <v>6.2</v>
      </c>
      <c r="CU71" s="1">
        <v>15.91</v>
      </c>
      <c r="CV71" s="1">
        <v>41.45</v>
      </c>
      <c r="CW71" s="1">
        <v>5.42</v>
      </c>
      <c r="CX71" s="1">
        <v>7.63</v>
      </c>
      <c r="CY71" s="1">
        <v>0.72</v>
      </c>
      <c r="CZ71" s="1">
        <v>1.09</v>
      </c>
      <c r="DA71" s="1">
        <v>15.28</v>
      </c>
      <c r="DB71" s="1">
        <v>1.47</v>
      </c>
      <c r="DC71" s="1">
        <v>5.46</v>
      </c>
      <c r="DD71" s="1">
        <v>23.03</v>
      </c>
      <c r="DE71" s="1">
        <v>10.1</v>
      </c>
      <c r="DF71" s="1">
        <v>48.28</v>
      </c>
      <c r="DG71" s="1">
        <v>6.01</v>
      </c>
      <c r="DH71" s="1">
        <v>67.03</v>
      </c>
      <c r="DI71" s="1">
        <v>0.02</v>
      </c>
      <c r="DJ71" s="1">
        <v>0.11</v>
      </c>
      <c r="DK71" s="1">
        <v>3.44</v>
      </c>
      <c r="DL71" s="1">
        <v>0.09</v>
      </c>
      <c r="DM71" s="1">
        <v>9.95</v>
      </c>
      <c r="DN71" s="1">
        <v>5.77</v>
      </c>
      <c r="DO71" s="1">
        <v>0.09</v>
      </c>
      <c r="DP71" s="1">
        <v>0.09</v>
      </c>
      <c r="DQ71" s="1">
        <v>1.9</v>
      </c>
      <c r="DR71" s="1">
        <v>0.89</v>
      </c>
      <c r="DS71" s="1">
        <v>0.03</v>
      </c>
      <c r="DT71" s="1">
        <v>0.03</v>
      </c>
      <c r="DU71" s="1">
        <v>0.03</v>
      </c>
      <c r="DV71" s="1">
        <v>0.07</v>
      </c>
      <c r="DW71" s="1">
        <v>4.38</v>
      </c>
      <c r="DX71" s="1">
        <v>0.03</v>
      </c>
      <c r="DY71" s="1">
        <v>0.02</v>
      </c>
      <c r="DZ71" s="1">
        <v>15.2</v>
      </c>
      <c r="EA71" s="1">
        <v>11.53</v>
      </c>
      <c r="EB71" s="1">
        <v>63.43</v>
      </c>
      <c r="EC71" s="1">
        <v>52.07</v>
      </c>
      <c r="ED71" s="1">
        <v>46.93</v>
      </c>
      <c r="EE71" s="1">
        <v>2.74</v>
      </c>
      <c r="EF71" s="1">
        <v>4.45</v>
      </c>
      <c r="EG71" s="1">
        <v>6.53</v>
      </c>
      <c r="EH71" s="1">
        <v>0.02</v>
      </c>
      <c r="EI71" s="1">
        <v>0.19</v>
      </c>
      <c r="EJ71" s="1">
        <v>8.12</v>
      </c>
      <c r="EK71" s="1">
        <v>5.97</v>
      </c>
      <c r="EL71" s="1">
        <v>0.13</v>
      </c>
      <c r="EM71" s="1">
        <v>0.32</v>
      </c>
      <c r="EN71" s="5">
        <v>0.19</v>
      </c>
      <c r="EO71" s="5">
        <v>82.87</v>
      </c>
      <c r="EP71" s="127">
        <v>41.64</v>
      </c>
      <c r="EQ71" s="121">
        <v>59.92</v>
      </c>
      <c r="ER71" s="5">
        <v>41.35</v>
      </c>
      <c r="ES71" s="5">
        <v>34.39</v>
      </c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</row>
    <row r="72" spans="1:170" ht="12.75">
      <c r="A72" s="126">
        <v>660</v>
      </c>
      <c r="B72" s="1">
        <v>88.09</v>
      </c>
      <c r="C72" s="1">
        <v>85.59</v>
      </c>
      <c r="D72" s="1">
        <v>85.52</v>
      </c>
      <c r="E72" s="1">
        <v>87.99</v>
      </c>
      <c r="F72" s="1">
        <v>88.71</v>
      </c>
      <c r="G72" s="1">
        <v>87.82</v>
      </c>
      <c r="H72" s="1">
        <v>84.72</v>
      </c>
      <c r="I72" s="1">
        <v>88.38</v>
      </c>
      <c r="J72" s="1">
        <v>85.52</v>
      </c>
      <c r="K72" s="1">
        <v>88.14</v>
      </c>
      <c r="L72" s="1">
        <v>85.57</v>
      </c>
      <c r="M72" s="1">
        <v>88.38</v>
      </c>
      <c r="N72" s="1">
        <v>87.85</v>
      </c>
      <c r="O72" s="1">
        <v>86.03</v>
      </c>
      <c r="P72" s="1">
        <v>88.14</v>
      </c>
      <c r="Q72" s="1">
        <v>85.74</v>
      </c>
      <c r="R72" s="1">
        <v>87.61</v>
      </c>
      <c r="S72" s="1">
        <v>89.02</v>
      </c>
      <c r="T72" s="1">
        <v>86.95</v>
      </c>
      <c r="U72" s="1">
        <v>89.43</v>
      </c>
      <c r="V72" s="1">
        <v>85.54</v>
      </c>
      <c r="W72" s="1">
        <v>83.57</v>
      </c>
      <c r="X72" s="1">
        <v>84.2</v>
      </c>
      <c r="Y72" s="1">
        <v>88.72</v>
      </c>
      <c r="Z72" s="1">
        <v>78.29</v>
      </c>
      <c r="AA72" s="1">
        <v>85.95</v>
      </c>
      <c r="AB72" s="1">
        <v>86.07</v>
      </c>
      <c r="AC72" s="1">
        <v>87.91</v>
      </c>
      <c r="AD72" s="1">
        <v>88.23</v>
      </c>
      <c r="AE72" s="1">
        <v>84.39</v>
      </c>
      <c r="AF72" s="1">
        <v>67.85</v>
      </c>
      <c r="AG72" s="1">
        <v>85.75</v>
      </c>
      <c r="AH72" s="1">
        <v>87.37</v>
      </c>
      <c r="AI72" s="1">
        <v>83.4</v>
      </c>
      <c r="AJ72" s="1">
        <v>85.74</v>
      </c>
      <c r="AK72" s="1">
        <v>86.62</v>
      </c>
      <c r="AL72" s="1">
        <v>80.14</v>
      </c>
      <c r="AM72" s="1">
        <v>68.1</v>
      </c>
      <c r="AN72" s="1">
        <v>58.63</v>
      </c>
      <c r="AO72" s="1">
        <v>85.24</v>
      </c>
      <c r="AP72" s="1">
        <v>87.25</v>
      </c>
      <c r="AQ72" s="1">
        <v>86.41</v>
      </c>
      <c r="AR72" s="1">
        <v>87.88</v>
      </c>
      <c r="AS72" s="1">
        <v>87.33</v>
      </c>
      <c r="AT72" s="1">
        <v>85.84</v>
      </c>
      <c r="AU72" s="1">
        <v>81.68</v>
      </c>
      <c r="AV72" s="1">
        <v>78.52</v>
      </c>
      <c r="AW72" s="1">
        <v>88.03</v>
      </c>
      <c r="AX72" s="1">
        <v>86.06</v>
      </c>
      <c r="AY72" s="1">
        <v>80.14</v>
      </c>
      <c r="AZ72" s="1">
        <v>81.02</v>
      </c>
      <c r="BA72" s="1">
        <v>87.71</v>
      </c>
      <c r="BB72" s="1">
        <v>81.64</v>
      </c>
      <c r="BC72" s="1">
        <v>60.7</v>
      </c>
      <c r="BD72" s="1">
        <v>81.3</v>
      </c>
      <c r="BE72" s="1">
        <v>86.55</v>
      </c>
      <c r="BF72" s="1">
        <v>82.88</v>
      </c>
      <c r="BG72" s="1">
        <v>69.99</v>
      </c>
      <c r="BH72" s="1">
        <v>84.57</v>
      </c>
      <c r="BI72" s="1">
        <v>86.12</v>
      </c>
      <c r="BJ72" s="1">
        <v>87.27</v>
      </c>
      <c r="BK72" s="1">
        <v>83.54</v>
      </c>
      <c r="BL72" s="1">
        <v>86.05</v>
      </c>
      <c r="BM72" s="1">
        <v>75.12</v>
      </c>
      <c r="BN72" s="1">
        <v>65.08</v>
      </c>
      <c r="BO72" s="1">
        <v>78.53</v>
      </c>
      <c r="BP72" s="1">
        <v>8.61</v>
      </c>
      <c r="BQ72" s="1">
        <v>72.65</v>
      </c>
      <c r="BR72" s="1">
        <v>58.84</v>
      </c>
      <c r="BS72" s="1">
        <v>72.83</v>
      </c>
      <c r="BT72" s="1">
        <v>70.2</v>
      </c>
      <c r="BU72" s="1">
        <v>66.76</v>
      </c>
      <c r="BV72" s="1">
        <v>76.32</v>
      </c>
      <c r="BW72" s="1">
        <v>68.73</v>
      </c>
      <c r="BX72" s="1">
        <v>74.97</v>
      </c>
      <c r="BY72" s="1">
        <v>68.54</v>
      </c>
      <c r="BZ72" s="1">
        <v>57.44</v>
      </c>
      <c r="CA72" s="1">
        <v>43.78</v>
      </c>
      <c r="CB72" s="1">
        <v>23.33</v>
      </c>
      <c r="CC72" s="1">
        <v>60.24</v>
      </c>
      <c r="CD72" s="1">
        <v>47.69</v>
      </c>
      <c r="CE72" s="1">
        <v>28.33</v>
      </c>
      <c r="CF72" s="1">
        <v>36.65</v>
      </c>
      <c r="CG72" s="1">
        <v>30.94</v>
      </c>
      <c r="CH72" s="1">
        <v>3.35</v>
      </c>
      <c r="CI72" s="1">
        <v>19.09</v>
      </c>
      <c r="CJ72" s="1">
        <v>50.37</v>
      </c>
      <c r="CK72" s="1">
        <v>33.99</v>
      </c>
      <c r="CL72" s="1">
        <v>68.34</v>
      </c>
      <c r="CM72" s="1">
        <v>21.72</v>
      </c>
      <c r="CN72" s="1">
        <v>36.55</v>
      </c>
      <c r="CO72" s="1">
        <v>60.72</v>
      </c>
      <c r="CP72" s="1">
        <v>42.51</v>
      </c>
      <c r="CQ72" s="1">
        <v>34.03</v>
      </c>
      <c r="CR72" s="1">
        <v>27.31</v>
      </c>
      <c r="CS72" s="1">
        <v>34.12</v>
      </c>
      <c r="CT72" s="1">
        <v>18.3</v>
      </c>
      <c r="CU72" s="1">
        <v>13.85</v>
      </c>
      <c r="CV72" s="1">
        <v>40.92</v>
      </c>
      <c r="CW72" s="1">
        <v>28.08</v>
      </c>
      <c r="CX72" s="1">
        <v>31.8</v>
      </c>
      <c r="CY72" s="1">
        <v>12.76</v>
      </c>
      <c r="CZ72" s="1">
        <v>5.31</v>
      </c>
      <c r="DA72" s="1">
        <v>26.7</v>
      </c>
      <c r="DB72" s="1">
        <v>1.79</v>
      </c>
      <c r="DC72" s="1">
        <v>13.45</v>
      </c>
      <c r="DD72" s="1">
        <v>49.13</v>
      </c>
      <c r="DE72" s="1">
        <v>16.11</v>
      </c>
      <c r="DF72" s="1">
        <v>45.82</v>
      </c>
      <c r="DG72" s="1">
        <v>8.44</v>
      </c>
      <c r="DH72" s="1">
        <v>77.67</v>
      </c>
      <c r="DI72" s="1">
        <v>0.2</v>
      </c>
      <c r="DJ72" s="1">
        <v>0.89</v>
      </c>
      <c r="DK72" s="1">
        <v>10.24</v>
      </c>
      <c r="DL72" s="1">
        <v>2</v>
      </c>
      <c r="DM72" s="1">
        <v>35.56</v>
      </c>
      <c r="DN72" s="1">
        <v>15.27</v>
      </c>
      <c r="DO72" s="1">
        <v>5.36</v>
      </c>
      <c r="DP72" s="1">
        <v>1.91</v>
      </c>
      <c r="DQ72" s="1">
        <v>16.26</v>
      </c>
      <c r="DR72" s="1">
        <v>13.98</v>
      </c>
      <c r="DS72" s="1">
        <v>0.48</v>
      </c>
      <c r="DT72" s="1">
        <v>1.13</v>
      </c>
      <c r="DU72" s="1">
        <v>0.25</v>
      </c>
      <c r="DV72" s="1">
        <v>2.37</v>
      </c>
      <c r="DW72" s="1">
        <v>14.82</v>
      </c>
      <c r="DX72" s="1">
        <v>0.48</v>
      </c>
      <c r="DY72" s="1">
        <v>0.18</v>
      </c>
      <c r="DZ72" s="1">
        <v>13.3</v>
      </c>
      <c r="EA72" s="1">
        <v>8.36</v>
      </c>
      <c r="EB72" s="1">
        <v>60.9</v>
      </c>
      <c r="EC72" s="1">
        <v>48.29</v>
      </c>
      <c r="ED72" s="1">
        <v>44.8</v>
      </c>
      <c r="EE72" s="1">
        <v>2.08</v>
      </c>
      <c r="EF72" s="1">
        <v>2.83</v>
      </c>
      <c r="EG72" s="1">
        <v>6.9</v>
      </c>
      <c r="EH72" s="1">
        <v>0.04</v>
      </c>
      <c r="EI72" s="1">
        <v>2.36</v>
      </c>
      <c r="EJ72" s="1">
        <v>5.61</v>
      </c>
      <c r="EK72" s="1">
        <v>20.04</v>
      </c>
      <c r="EL72" s="1">
        <v>0.1</v>
      </c>
      <c r="EM72" s="1">
        <v>0.53</v>
      </c>
      <c r="EN72" s="5">
        <v>0.19</v>
      </c>
      <c r="EO72" s="5">
        <v>82.43</v>
      </c>
      <c r="EP72" s="127">
        <v>39.31</v>
      </c>
      <c r="EQ72" s="121">
        <v>57.82</v>
      </c>
      <c r="ER72" s="5">
        <v>37.14</v>
      </c>
      <c r="ES72" s="5">
        <v>29.59</v>
      </c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</row>
    <row r="73" spans="1:170" ht="12.75">
      <c r="A73" s="126">
        <v>680</v>
      </c>
      <c r="B73" s="1">
        <v>88.21</v>
      </c>
      <c r="C73" s="1">
        <v>85.78</v>
      </c>
      <c r="D73" s="1">
        <v>85.57</v>
      </c>
      <c r="E73" s="1">
        <v>87.86</v>
      </c>
      <c r="F73" s="1">
        <v>88.64</v>
      </c>
      <c r="G73" s="1">
        <v>87.65</v>
      </c>
      <c r="H73" s="1">
        <v>85.49</v>
      </c>
      <c r="I73" s="1">
        <v>88.26</v>
      </c>
      <c r="J73" s="1">
        <v>86.24</v>
      </c>
      <c r="K73" s="1">
        <v>88.01</v>
      </c>
      <c r="L73" s="1">
        <v>85.78</v>
      </c>
      <c r="M73" s="1">
        <v>88.27</v>
      </c>
      <c r="N73" s="1">
        <v>87.66</v>
      </c>
      <c r="O73" s="1">
        <v>85.96</v>
      </c>
      <c r="P73" s="1">
        <v>88.01</v>
      </c>
      <c r="Q73" s="1">
        <v>85.71</v>
      </c>
      <c r="R73" s="1">
        <v>87.48</v>
      </c>
      <c r="S73" s="1">
        <v>88.87</v>
      </c>
      <c r="T73" s="1">
        <v>86.8</v>
      </c>
      <c r="U73" s="1">
        <v>89.26</v>
      </c>
      <c r="V73" s="1">
        <v>85.45</v>
      </c>
      <c r="W73" s="1">
        <v>83.78</v>
      </c>
      <c r="X73" s="1">
        <v>84.44</v>
      </c>
      <c r="Y73" s="1">
        <v>88.62</v>
      </c>
      <c r="Z73" s="1">
        <v>78.29</v>
      </c>
      <c r="AA73" s="1">
        <v>86.18</v>
      </c>
      <c r="AB73" s="1">
        <v>86.63</v>
      </c>
      <c r="AC73" s="1">
        <v>87.81</v>
      </c>
      <c r="AD73" s="1">
        <v>88.19</v>
      </c>
      <c r="AE73" s="1">
        <v>84.8</v>
      </c>
      <c r="AF73" s="1">
        <v>66</v>
      </c>
      <c r="AG73" s="1">
        <v>85.86</v>
      </c>
      <c r="AH73" s="1">
        <v>87.53</v>
      </c>
      <c r="AI73" s="1">
        <v>83.98</v>
      </c>
      <c r="AJ73" s="1">
        <v>86.17</v>
      </c>
      <c r="AK73" s="1">
        <v>87.32</v>
      </c>
      <c r="AL73" s="1">
        <v>82.63</v>
      </c>
      <c r="AM73" s="1">
        <v>68.09</v>
      </c>
      <c r="AN73" s="1">
        <v>75.5</v>
      </c>
      <c r="AO73" s="1">
        <v>85.2</v>
      </c>
      <c r="AP73" s="1">
        <v>87.27</v>
      </c>
      <c r="AQ73" s="1">
        <v>86.62</v>
      </c>
      <c r="AR73" s="1">
        <v>88.64</v>
      </c>
      <c r="AS73" s="1">
        <v>87.32</v>
      </c>
      <c r="AT73" s="1">
        <v>86.22</v>
      </c>
      <c r="AU73" s="1">
        <v>83.76</v>
      </c>
      <c r="AV73" s="1">
        <v>79.12</v>
      </c>
      <c r="AW73" s="1">
        <v>88</v>
      </c>
      <c r="AX73" s="1">
        <v>85.95</v>
      </c>
      <c r="AY73" s="1">
        <v>80.38</v>
      </c>
      <c r="AZ73" s="1">
        <v>83.71</v>
      </c>
      <c r="BA73" s="1">
        <v>87.83</v>
      </c>
      <c r="BB73" s="1">
        <v>83.84</v>
      </c>
      <c r="BC73" s="1">
        <v>74.88</v>
      </c>
      <c r="BD73" s="1">
        <v>84.19</v>
      </c>
      <c r="BE73" s="1">
        <v>86.61</v>
      </c>
      <c r="BF73" s="1">
        <v>83.46</v>
      </c>
      <c r="BG73" s="1">
        <v>71.95</v>
      </c>
      <c r="BH73" s="1">
        <v>85.57</v>
      </c>
      <c r="BI73" s="1">
        <v>86.26</v>
      </c>
      <c r="BJ73" s="1">
        <v>87.79</v>
      </c>
      <c r="BK73" s="1">
        <v>84.33</v>
      </c>
      <c r="BL73" s="1">
        <v>87.25</v>
      </c>
      <c r="BM73" s="1">
        <v>83.22</v>
      </c>
      <c r="BN73" s="1">
        <v>77.77</v>
      </c>
      <c r="BO73" s="1">
        <v>79.87</v>
      </c>
      <c r="BP73" s="1">
        <v>6.92</v>
      </c>
      <c r="BQ73" s="1">
        <v>81.9</v>
      </c>
      <c r="BR73" s="1">
        <v>75.92</v>
      </c>
      <c r="BS73" s="1">
        <v>83.44</v>
      </c>
      <c r="BT73" s="1">
        <v>79.32</v>
      </c>
      <c r="BU73" s="1">
        <v>79.74</v>
      </c>
      <c r="BV73" s="1">
        <v>84.56</v>
      </c>
      <c r="BW73" s="1">
        <v>81.95</v>
      </c>
      <c r="BX73" s="1">
        <v>83.38</v>
      </c>
      <c r="BY73" s="1">
        <v>82.52</v>
      </c>
      <c r="BZ73" s="1">
        <v>77.81</v>
      </c>
      <c r="CA73" s="1">
        <v>73.25</v>
      </c>
      <c r="CB73" s="1">
        <v>62.2</v>
      </c>
      <c r="CC73" s="1">
        <v>78.53</v>
      </c>
      <c r="CD73" s="1">
        <v>75.51</v>
      </c>
      <c r="CE73" s="1">
        <v>65.99</v>
      </c>
      <c r="CF73" s="1">
        <v>71.24</v>
      </c>
      <c r="CG73" s="1">
        <v>64.63</v>
      </c>
      <c r="CH73" s="1">
        <v>32.74</v>
      </c>
      <c r="CI73" s="1">
        <v>48.51</v>
      </c>
      <c r="CJ73" s="1">
        <v>74.57</v>
      </c>
      <c r="CK73" s="1">
        <v>42.07</v>
      </c>
      <c r="CL73" s="1">
        <v>83.09</v>
      </c>
      <c r="CM73" s="1">
        <v>28.25</v>
      </c>
      <c r="CN73" s="1">
        <v>61.99</v>
      </c>
      <c r="CO73" s="1">
        <v>80.6</v>
      </c>
      <c r="CP73" s="1">
        <v>37.46</v>
      </c>
      <c r="CQ73" s="1">
        <v>70.67</v>
      </c>
      <c r="CR73" s="1">
        <v>55.92</v>
      </c>
      <c r="CS73" s="1">
        <v>70</v>
      </c>
      <c r="CT73" s="1">
        <v>56.82</v>
      </c>
      <c r="CU73" s="1">
        <v>19.43</v>
      </c>
      <c r="CV73" s="1">
        <v>29.41</v>
      </c>
      <c r="CW73" s="1">
        <v>67.48</v>
      </c>
      <c r="CX73" s="1">
        <v>68.42</v>
      </c>
      <c r="CY73" s="1">
        <v>54.65</v>
      </c>
      <c r="CZ73" s="1">
        <v>10</v>
      </c>
      <c r="DA73" s="1">
        <v>47.62</v>
      </c>
      <c r="DB73" s="1">
        <v>1.33</v>
      </c>
      <c r="DC73" s="1">
        <v>33.31</v>
      </c>
      <c r="DD73" s="1">
        <v>75.48</v>
      </c>
      <c r="DE73" s="1">
        <v>15.66</v>
      </c>
      <c r="DF73" s="1">
        <v>36.03</v>
      </c>
      <c r="DG73" s="1">
        <v>20.76</v>
      </c>
      <c r="DH73" s="1">
        <v>84.98</v>
      </c>
      <c r="DI73" s="1">
        <v>2.43</v>
      </c>
      <c r="DJ73" s="1">
        <v>8.17</v>
      </c>
      <c r="DK73" s="1">
        <v>38.58</v>
      </c>
      <c r="DL73" s="1">
        <v>29.03</v>
      </c>
      <c r="DM73" s="1">
        <v>70.77</v>
      </c>
      <c r="DN73" s="1">
        <v>51.29</v>
      </c>
      <c r="DO73" s="1">
        <v>42.74</v>
      </c>
      <c r="DP73" s="1">
        <v>28.57</v>
      </c>
      <c r="DQ73" s="1">
        <v>53.1</v>
      </c>
      <c r="DR73" s="1">
        <v>55.77</v>
      </c>
      <c r="DS73" s="1">
        <v>20.3</v>
      </c>
      <c r="DT73" s="1">
        <v>21.96</v>
      </c>
      <c r="DU73" s="1">
        <v>11.22</v>
      </c>
      <c r="DV73" s="1">
        <v>25.77</v>
      </c>
      <c r="DW73" s="1">
        <v>23.9</v>
      </c>
      <c r="DX73" s="1">
        <v>14.2</v>
      </c>
      <c r="DY73" s="1">
        <v>14.14</v>
      </c>
      <c r="DZ73" s="1">
        <v>10.81</v>
      </c>
      <c r="EA73" s="1">
        <v>6.57</v>
      </c>
      <c r="EB73" s="1">
        <v>59.87</v>
      </c>
      <c r="EC73" s="1">
        <v>46.15</v>
      </c>
      <c r="ED73" s="1">
        <v>41.55</v>
      </c>
      <c r="EE73" s="1">
        <v>1.37</v>
      </c>
      <c r="EF73" s="1">
        <v>1.98</v>
      </c>
      <c r="EG73" s="1">
        <v>4.75</v>
      </c>
      <c r="EH73" s="1">
        <v>0.04</v>
      </c>
      <c r="EI73" s="1">
        <v>28.35</v>
      </c>
      <c r="EJ73" s="1">
        <v>4.25</v>
      </c>
      <c r="EK73" s="1">
        <v>58.9</v>
      </c>
      <c r="EL73" s="1">
        <v>0.08</v>
      </c>
      <c r="EM73" s="1">
        <v>3.69</v>
      </c>
      <c r="EN73" s="5">
        <v>0.22</v>
      </c>
      <c r="EO73" s="5">
        <v>81.59</v>
      </c>
      <c r="EP73" s="127">
        <v>44.84</v>
      </c>
      <c r="EQ73" s="121">
        <v>60.21</v>
      </c>
      <c r="ER73" s="5">
        <v>28.16</v>
      </c>
      <c r="ES73" s="5">
        <v>26.17</v>
      </c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</row>
    <row r="74" spans="1:170" ht="12.75">
      <c r="A74" s="126">
        <v>700</v>
      </c>
      <c r="B74" s="1">
        <v>88.26</v>
      </c>
      <c r="C74" s="1">
        <v>85.91</v>
      </c>
      <c r="D74" s="1">
        <v>85.74</v>
      </c>
      <c r="E74" s="1">
        <v>87.95</v>
      </c>
      <c r="F74" s="1">
        <v>88.73</v>
      </c>
      <c r="G74" s="1">
        <v>87.96</v>
      </c>
      <c r="H74" s="1">
        <v>86.54</v>
      </c>
      <c r="I74" s="1">
        <v>88.39</v>
      </c>
      <c r="J74" s="1">
        <v>86.55</v>
      </c>
      <c r="K74" s="1">
        <v>88.05</v>
      </c>
      <c r="L74" s="1">
        <v>86.04</v>
      </c>
      <c r="M74" s="1">
        <v>88.34</v>
      </c>
      <c r="N74" s="1">
        <v>87.75</v>
      </c>
      <c r="O74" s="1">
        <v>86.08</v>
      </c>
      <c r="P74" s="1">
        <v>88.15</v>
      </c>
      <c r="Q74" s="1">
        <v>85.89</v>
      </c>
      <c r="R74" s="1">
        <v>87.49</v>
      </c>
      <c r="S74" s="1">
        <v>88.94</v>
      </c>
      <c r="T74" s="1">
        <v>86.94</v>
      </c>
      <c r="U74" s="1">
        <v>89.32</v>
      </c>
      <c r="V74" s="1">
        <v>85.62</v>
      </c>
      <c r="W74" s="1">
        <v>84.04</v>
      </c>
      <c r="X74" s="1">
        <v>84.62</v>
      </c>
      <c r="Y74" s="1">
        <v>88.69</v>
      </c>
      <c r="Z74" s="1">
        <v>78.46</v>
      </c>
      <c r="AA74" s="1">
        <v>86.29</v>
      </c>
      <c r="AB74" s="1">
        <v>86.76</v>
      </c>
      <c r="AC74" s="1">
        <v>87.84</v>
      </c>
      <c r="AD74" s="1">
        <v>88.18</v>
      </c>
      <c r="AE74" s="1">
        <v>85.16</v>
      </c>
      <c r="AF74" s="1">
        <v>68.19</v>
      </c>
      <c r="AG74" s="1">
        <v>85.68</v>
      </c>
      <c r="AH74" s="1">
        <v>87.61</v>
      </c>
      <c r="AI74" s="1">
        <v>84.36</v>
      </c>
      <c r="AJ74" s="1">
        <v>86.4</v>
      </c>
      <c r="AK74" s="1">
        <v>87.57</v>
      </c>
      <c r="AL74" s="1">
        <v>83.5</v>
      </c>
      <c r="AM74" s="1">
        <v>69.68</v>
      </c>
      <c r="AN74" s="1">
        <v>82.35</v>
      </c>
      <c r="AO74" s="1">
        <v>85.35</v>
      </c>
      <c r="AP74" s="1">
        <v>87.44</v>
      </c>
      <c r="AQ74" s="1">
        <v>86.82</v>
      </c>
      <c r="AR74" s="1">
        <v>88.7</v>
      </c>
      <c r="AS74" s="1">
        <v>87.41</v>
      </c>
      <c r="AT74" s="1">
        <v>86.41</v>
      </c>
      <c r="AU74" s="1">
        <v>84.43</v>
      </c>
      <c r="AV74" s="1">
        <v>79.4</v>
      </c>
      <c r="AW74" s="1">
        <v>88.1</v>
      </c>
      <c r="AX74" s="1">
        <v>86.26</v>
      </c>
      <c r="AY74" s="1">
        <v>80.49</v>
      </c>
      <c r="AZ74" s="1">
        <v>84.71</v>
      </c>
      <c r="BA74" s="1">
        <v>88.01</v>
      </c>
      <c r="BB74" s="1">
        <v>84.76</v>
      </c>
      <c r="BC74" s="1">
        <v>80.21</v>
      </c>
      <c r="BD74" s="1">
        <v>84.93</v>
      </c>
      <c r="BE74" s="1">
        <v>86.69</v>
      </c>
      <c r="BF74" s="1">
        <v>83.87</v>
      </c>
      <c r="BG74" s="1">
        <v>74.72</v>
      </c>
      <c r="BH74" s="1">
        <v>85.83</v>
      </c>
      <c r="BI74" s="1">
        <v>86.34</v>
      </c>
      <c r="BJ74" s="1">
        <v>87.93</v>
      </c>
      <c r="BK74" s="1">
        <v>84.67</v>
      </c>
      <c r="BL74" s="1">
        <v>87.6</v>
      </c>
      <c r="BM74" s="1">
        <v>86.19</v>
      </c>
      <c r="BN74" s="1">
        <v>82.5</v>
      </c>
      <c r="BO74" s="1">
        <v>80.15</v>
      </c>
      <c r="BP74" s="1">
        <v>9.44</v>
      </c>
      <c r="BQ74" s="1">
        <v>85.38</v>
      </c>
      <c r="BR74" s="1">
        <v>82.65</v>
      </c>
      <c r="BS74" s="1">
        <v>87.83</v>
      </c>
      <c r="BT74" s="1">
        <v>82.7</v>
      </c>
      <c r="BU74" s="1">
        <v>83.94</v>
      </c>
      <c r="BV74" s="1">
        <v>86.72</v>
      </c>
      <c r="BW74" s="1">
        <v>85.91</v>
      </c>
      <c r="BX74" s="1">
        <v>85.82</v>
      </c>
      <c r="BY74" s="1">
        <v>86.35</v>
      </c>
      <c r="BZ74" s="1">
        <v>83.88</v>
      </c>
      <c r="CA74" s="1">
        <v>83.5</v>
      </c>
      <c r="CB74" s="1">
        <v>79.51</v>
      </c>
      <c r="CC74" s="1">
        <v>84.4</v>
      </c>
      <c r="CD74" s="1">
        <v>84.35</v>
      </c>
      <c r="CE74" s="1">
        <v>81.48</v>
      </c>
      <c r="CF74" s="1">
        <v>83.75</v>
      </c>
      <c r="CG74" s="1">
        <v>77.07</v>
      </c>
      <c r="CH74" s="1">
        <v>64.3</v>
      </c>
      <c r="CI74" s="1">
        <v>71.33</v>
      </c>
      <c r="CJ74" s="1">
        <v>83.04</v>
      </c>
      <c r="CK74" s="1">
        <v>58.54</v>
      </c>
      <c r="CL74" s="1">
        <v>87.12</v>
      </c>
      <c r="CM74" s="1">
        <v>47.59</v>
      </c>
      <c r="CN74" s="1">
        <v>77.59</v>
      </c>
      <c r="CO74" s="1">
        <v>86.21</v>
      </c>
      <c r="CP74" s="1">
        <v>52.41</v>
      </c>
      <c r="CQ74" s="1">
        <v>84.44</v>
      </c>
      <c r="CR74" s="1">
        <v>75.9</v>
      </c>
      <c r="CS74" s="1">
        <v>83.51</v>
      </c>
      <c r="CT74" s="1">
        <v>78.02</v>
      </c>
      <c r="CU74" s="1">
        <v>38.44</v>
      </c>
      <c r="CV74" s="1">
        <v>63.86</v>
      </c>
      <c r="CW74" s="1">
        <v>83.73</v>
      </c>
      <c r="CX74" s="1">
        <v>82.85</v>
      </c>
      <c r="CY74" s="1">
        <v>79.22</v>
      </c>
      <c r="CZ74" s="1">
        <v>21.49</v>
      </c>
      <c r="DA74" s="1">
        <v>68.6</v>
      </c>
      <c r="DB74" s="1">
        <v>1.43</v>
      </c>
      <c r="DC74" s="1">
        <v>58.6</v>
      </c>
      <c r="DD74" s="1">
        <v>84.06</v>
      </c>
      <c r="DE74" s="1">
        <v>29.41</v>
      </c>
      <c r="DF74" s="1">
        <v>51.54</v>
      </c>
      <c r="DG74" s="1">
        <v>46.61</v>
      </c>
      <c r="DH74" s="1">
        <v>86.96</v>
      </c>
      <c r="DI74" s="1">
        <v>4.5</v>
      </c>
      <c r="DJ74" s="1">
        <v>32.69</v>
      </c>
      <c r="DK74" s="1">
        <v>67.38</v>
      </c>
      <c r="DL74" s="1">
        <v>64.7</v>
      </c>
      <c r="DM74" s="1">
        <v>84.17</v>
      </c>
      <c r="DN74" s="1">
        <v>74.64</v>
      </c>
      <c r="DO74" s="1">
        <v>74</v>
      </c>
      <c r="DP74" s="1">
        <v>64.35</v>
      </c>
      <c r="DQ74" s="1">
        <v>75.86</v>
      </c>
      <c r="DR74" s="1">
        <v>79.51</v>
      </c>
      <c r="DS74" s="1">
        <v>62.72</v>
      </c>
      <c r="DT74" s="1">
        <v>58.55</v>
      </c>
      <c r="DU74" s="1">
        <v>45.57</v>
      </c>
      <c r="DV74" s="1">
        <v>51.62</v>
      </c>
      <c r="DW74" s="1">
        <v>41.12</v>
      </c>
      <c r="DX74" s="1">
        <v>49.88</v>
      </c>
      <c r="DY74" s="1">
        <v>57.21</v>
      </c>
      <c r="DZ74" s="1">
        <v>12.42</v>
      </c>
      <c r="EA74" s="1">
        <v>9.19</v>
      </c>
      <c r="EB74" s="1">
        <v>64.17</v>
      </c>
      <c r="EC74" s="1">
        <v>51.18</v>
      </c>
      <c r="ED74" s="1">
        <v>43.54</v>
      </c>
      <c r="EE74" s="1">
        <v>1.85</v>
      </c>
      <c r="EF74" s="1">
        <v>3.23</v>
      </c>
      <c r="EG74" s="1">
        <v>7.25</v>
      </c>
      <c r="EH74" s="1">
        <v>0.06</v>
      </c>
      <c r="EI74" s="1">
        <v>63.43</v>
      </c>
      <c r="EJ74" s="1">
        <v>6.44</v>
      </c>
      <c r="EK74" s="1">
        <v>77.66</v>
      </c>
      <c r="EL74" s="1">
        <v>0.19</v>
      </c>
      <c r="EM74" s="1">
        <v>21.69</v>
      </c>
      <c r="EN74" s="5">
        <v>0.64</v>
      </c>
      <c r="EO74" s="5">
        <v>82.11</v>
      </c>
      <c r="EP74" s="127">
        <v>59.3</v>
      </c>
      <c r="EQ74" s="121">
        <v>68.22</v>
      </c>
      <c r="ER74" s="5">
        <v>43.98</v>
      </c>
      <c r="ES74" s="5">
        <v>30.33</v>
      </c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</row>
    <row r="75" spans="1:170" ht="12.75">
      <c r="A75" s="126">
        <v>720</v>
      </c>
      <c r="B75" s="1">
        <v>88.29</v>
      </c>
      <c r="C75" s="1">
        <v>86.12</v>
      </c>
      <c r="D75" s="1">
        <v>85.93</v>
      </c>
      <c r="E75" s="1">
        <v>87.92</v>
      </c>
      <c r="F75" s="1">
        <v>88.77</v>
      </c>
      <c r="G75" s="1">
        <v>88.06</v>
      </c>
      <c r="H75" s="1">
        <v>87.18</v>
      </c>
      <c r="I75" s="1">
        <v>88.38</v>
      </c>
      <c r="J75" s="1">
        <v>86.67</v>
      </c>
      <c r="K75" s="1">
        <v>88.02</v>
      </c>
      <c r="L75" s="1">
        <v>86.18</v>
      </c>
      <c r="M75" s="1">
        <v>88.34</v>
      </c>
      <c r="N75" s="1">
        <v>87.67</v>
      </c>
      <c r="O75" s="1">
        <v>86.17</v>
      </c>
      <c r="P75" s="1">
        <v>88.18</v>
      </c>
      <c r="Q75" s="1">
        <v>85.93</v>
      </c>
      <c r="R75" s="1">
        <v>87.37</v>
      </c>
      <c r="S75" s="1">
        <v>88.93</v>
      </c>
      <c r="T75" s="1">
        <v>86.92</v>
      </c>
      <c r="U75" s="1">
        <v>89.19</v>
      </c>
      <c r="V75" s="1">
        <v>85.75</v>
      </c>
      <c r="W75" s="1">
        <v>84.25</v>
      </c>
      <c r="X75" s="1">
        <v>84.78</v>
      </c>
      <c r="Y75" s="1">
        <v>88.62</v>
      </c>
      <c r="Z75" s="1">
        <v>78.7</v>
      </c>
      <c r="AA75" s="1">
        <v>86.59</v>
      </c>
      <c r="AB75" s="1">
        <v>86.8</v>
      </c>
      <c r="AC75" s="1">
        <v>87.68</v>
      </c>
      <c r="AD75" s="1">
        <v>88.09</v>
      </c>
      <c r="AE75" s="1">
        <v>85.36</v>
      </c>
      <c r="AF75" s="1">
        <v>76.29</v>
      </c>
      <c r="AG75" s="1">
        <v>86.13</v>
      </c>
      <c r="AH75" s="1">
        <v>87.6</v>
      </c>
      <c r="AI75" s="1">
        <v>84.57</v>
      </c>
      <c r="AJ75" s="1">
        <v>86.41</v>
      </c>
      <c r="AK75" s="1">
        <v>87.55</v>
      </c>
      <c r="AL75" s="1">
        <v>84.19</v>
      </c>
      <c r="AM75" s="1">
        <v>74.28</v>
      </c>
      <c r="AN75" s="1">
        <v>84.83</v>
      </c>
      <c r="AO75" s="1">
        <v>85.42</v>
      </c>
      <c r="AP75" s="1">
        <v>87.45</v>
      </c>
      <c r="AQ75" s="1">
        <v>86.91</v>
      </c>
      <c r="AR75" s="1">
        <v>88.82</v>
      </c>
      <c r="AS75" s="1">
        <v>87.31</v>
      </c>
      <c r="AT75" s="1">
        <v>86.62</v>
      </c>
      <c r="AU75" s="1">
        <v>84.83</v>
      </c>
      <c r="AV75" s="1">
        <v>79.74</v>
      </c>
      <c r="AW75" s="1">
        <v>88.18</v>
      </c>
      <c r="AX75" s="1">
        <v>86.33</v>
      </c>
      <c r="AY75" s="1">
        <v>80.65</v>
      </c>
      <c r="AZ75" s="1">
        <v>85.09</v>
      </c>
      <c r="BA75" s="1">
        <v>88.09</v>
      </c>
      <c r="BB75" s="1">
        <v>85.11</v>
      </c>
      <c r="BC75" s="1">
        <v>81.91</v>
      </c>
      <c r="BD75" s="1">
        <v>85.57</v>
      </c>
      <c r="BE75" s="1">
        <v>86.7</v>
      </c>
      <c r="BF75" s="1">
        <v>84.23</v>
      </c>
      <c r="BG75" s="1">
        <v>79.62</v>
      </c>
      <c r="BH75" s="1">
        <v>86.01</v>
      </c>
      <c r="BI75" s="1">
        <v>86.29</v>
      </c>
      <c r="BJ75" s="1">
        <v>88.02</v>
      </c>
      <c r="BK75" s="1">
        <v>85.11</v>
      </c>
      <c r="BL75" s="1">
        <v>87.96</v>
      </c>
      <c r="BM75" s="1">
        <v>87.15</v>
      </c>
      <c r="BN75" s="1">
        <v>84.23</v>
      </c>
      <c r="BO75" s="1">
        <v>80.5</v>
      </c>
      <c r="BP75" s="1">
        <v>25.78</v>
      </c>
      <c r="BQ75" s="1">
        <v>86.67</v>
      </c>
      <c r="BR75" s="1">
        <v>85.15</v>
      </c>
      <c r="BS75" s="1">
        <v>89.49</v>
      </c>
      <c r="BT75" s="1">
        <v>84.13</v>
      </c>
      <c r="BU75" s="1">
        <v>84.89</v>
      </c>
      <c r="BV75" s="1">
        <v>87.36</v>
      </c>
      <c r="BW75" s="1">
        <v>87.01</v>
      </c>
      <c r="BX75" s="1">
        <v>86.55</v>
      </c>
      <c r="BY75" s="1">
        <v>87.35</v>
      </c>
      <c r="BZ75" s="1">
        <v>85.35</v>
      </c>
      <c r="CA75" s="1">
        <v>86.31</v>
      </c>
      <c r="CB75" s="1">
        <v>84.4</v>
      </c>
      <c r="CC75" s="1">
        <v>86.2</v>
      </c>
      <c r="CD75" s="1">
        <v>86.42</v>
      </c>
      <c r="CE75" s="1">
        <v>85.59</v>
      </c>
      <c r="CF75" s="1">
        <v>86.58</v>
      </c>
      <c r="CG75" s="1">
        <v>80.38</v>
      </c>
      <c r="CH75" s="1">
        <v>75.65</v>
      </c>
      <c r="CI75" s="1">
        <v>81.8</v>
      </c>
      <c r="CJ75" s="1">
        <v>84.67</v>
      </c>
      <c r="CK75" s="1">
        <v>73.56</v>
      </c>
      <c r="CL75" s="1">
        <v>87.99</v>
      </c>
      <c r="CM75" s="1">
        <v>68.44</v>
      </c>
      <c r="CN75" s="1">
        <v>82.41</v>
      </c>
      <c r="CO75" s="1">
        <v>87.58</v>
      </c>
      <c r="CP75" s="1">
        <v>58.86</v>
      </c>
      <c r="CQ75" s="1">
        <v>87.6</v>
      </c>
      <c r="CR75" s="1">
        <v>82.69</v>
      </c>
      <c r="CS75" s="1">
        <v>86.71</v>
      </c>
      <c r="CT75" s="1">
        <v>83</v>
      </c>
      <c r="CU75" s="1">
        <v>61.97</v>
      </c>
      <c r="CV75" s="1">
        <v>73.24</v>
      </c>
      <c r="CW75" s="1">
        <v>87.55</v>
      </c>
      <c r="CX75" s="1">
        <v>86.46</v>
      </c>
      <c r="CY75" s="1">
        <v>85.6</v>
      </c>
      <c r="CZ75" s="1">
        <v>22.51</v>
      </c>
      <c r="DA75" s="1">
        <v>81.89</v>
      </c>
      <c r="DB75" s="1">
        <v>2.2</v>
      </c>
      <c r="DC75" s="1">
        <v>76.93</v>
      </c>
      <c r="DD75" s="1">
        <v>86.44</v>
      </c>
      <c r="DE75" s="1">
        <v>30.71</v>
      </c>
      <c r="DF75" s="1">
        <v>53.53</v>
      </c>
      <c r="DG75" s="1">
        <v>71.5</v>
      </c>
      <c r="DH75" s="1">
        <v>87.53</v>
      </c>
      <c r="DI75" s="1">
        <v>5.09</v>
      </c>
      <c r="DJ75" s="1">
        <v>64.01</v>
      </c>
      <c r="DK75" s="1">
        <v>78.68</v>
      </c>
      <c r="DL75" s="1">
        <v>77.58</v>
      </c>
      <c r="DM75" s="1">
        <v>87.32</v>
      </c>
      <c r="DN75" s="1">
        <v>80.97</v>
      </c>
      <c r="DO75" s="1">
        <v>83.64</v>
      </c>
      <c r="DP75" s="1">
        <v>77.43</v>
      </c>
      <c r="DQ75" s="1">
        <v>84.21</v>
      </c>
      <c r="DR75" s="1">
        <v>85.72</v>
      </c>
      <c r="DS75" s="1">
        <v>81.24</v>
      </c>
      <c r="DT75" s="1">
        <v>78.48</v>
      </c>
      <c r="DU75" s="1">
        <v>68.36</v>
      </c>
      <c r="DV75" s="1">
        <v>66.93</v>
      </c>
      <c r="DW75" s="1">
        <v>44.66</v>
      </c>
      <c r="DX75" s="1">
        <v>76.09</v>
      </c>
      <c r="DY75" s="1">
        <v>79.45</v>
      </c>
      <c r="DZ75" s="1">
        <v>24.32</v>
      </c>
      <c r="EA75" s="1">
        <v>25.05</v>
      </c>
      <c r="EB75" s="1">
        <v>73.71</v>
      </c>
      <c r="EC75" s="1">
        <v>65.46</v>
      </c>
      <c r="ED75" s="1">
        <v>55.15</v>
      </c>
      <c r="EE75" s="1">
        <v>7.31</v>
      </c>
      <c r="EF75" s="1">
        <v>14.49</v>
      </c>
      <c r="EG75" s="1">
        <v>6.22</v>
      </c>
      <c r="EH75" s="1">
        <v>0.21</v>
      </c>
      <c r="EI75" s="1">
        <v>76.72</v>
      </c>
      <c r="EJ75" s="1">
        <v>21.45</v>
      </c>
      <c r="EK75" s="1">
        <v>82.34</v>
      </c>
      <c r="EL75" s="1">
        <v>0.99</v>
      </c>
      <c r="EM75" s="1">
        <v>55.2</v>
      </c>
      <c r="EN75" s="5">
        <v>4.14</v>
      </c>
      <c r="EO75" s="5">
        <v>84.19</v>
      </c>
      <c r="EP75" s="127">
        <v>72.61</v>
      </c>
      <c r="EQ75" s="121">
        <v>77.37</v>
      </c>
      <c r="ER75" s="5">
        <v>48.36</v>
      </c>
      <c r="ES75" s="5">
        <v>48.87</v>
      </c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</row>
    <row r="76" spans="1:170" ht="13.5" thickBot="1">
      <c r="A76" s="128">
        <v>740</v>
      </c>
      <c r="B76" s="129">
        <v>88.47</v>
      </c>
      <c r="C76" s="129">
        <v>86.31</v>
      </c>
      <c r="D76" s="129">
        <v>86.39</v>
      </c>
      <c r="E76" s="129">
        <v>88.05</v>
      </c>
      <c r="F76" s="129">
        <v>89</v>
      </c>
      <c r="G76" s="129">
        <v>88.22</v>
      </c>
      <c r="H76" s="129">
        <v>87.67</v>
      </c>
      <c r="I76" s="129">
        <v>88.39</v>
      </c>
      <c r="J76" s="129">
        <v>86.85</v>
      </c>
      <c r="K76" s="129">
        <v>88.09</v>
      </c>
      <c r="L76" s="129">
        <v>86.43</v>
      </c>
      <c r="M76" s="129">
        <v>88.49</v>
      </c>
      <c r="N76" s="129">
        <v>87.76</v>
      </c>
      <c r="O76" s="129">
        <v>86.39</v>
      </c>
      <c r="P76" s="129">
        <v>88.36</v>
      </c>
      <c r="Q76" s="129">
        <v>86.1</v>
      </c>
      <c r="R76" s="129">
        <v>87.32</v>
      </c>
      <c r="S76" s="129">
        <v>89.08</v>
      </c>
      <c r="T76" s="129">
        <v>87.09</v>
      </c>
      <c r="U76" s="129">
        <v>89.09</v>
      </c>
      <c r="V76" s="129">
        <v>85.95</v>
      </c>
      <c r="W76" s="129">
        <v>84.68</v>
      </c>
      <c r="X76" s="129">
        <v>85.04</v>
      </c>
      <c r="Y76" s="129">
        <v>88.67</v>
      </c>
      <c r="Z76" s="129">
        <v>79.12</v>
      </c>
      <c r="AA76" s="129">
        <v>86.97</v>
      </c>
      <c r="AB76" s="129">
        <v>86.85</v>
      </c>
      <c r="AC76" s="129">
        <v>87.51</v>
      </c>
      <c r="AD76" s="129">
        <v>87.99</v>
      </c>
      <c r="AE76" s="129">
        <v>85.57</v>
      </c>
      <c r="AF76" s="129">
        <v>83.43</v>
      </c>
      <c r="AG76" s="129">
        <v>86.62</v>
      </c>
      <c r="AH76" s="129">
        <v>87.63</v>
      </c>
      <c r="AI76" s="129">
        <v>84.97</v>
      </c>
      <c r="AJ76" s="129">
        <v>86.8</v>
      </c>
      <c r="AK76" s="129">
        <v>87.66</v>
      </c>
      <c r="AL76" s="129">
        <v>84.85</v>
      </c>
      <c r="AM76" s="129">
        <v>79.47</v>
      </c>
      <c r="AN76" s="129">
        <v>85.89</v>
      </c>
      <c r="AO76" s="129">
        <v>86.12</v>
      </c>
      <c r="AP76" s="129">
        <v>87.65</v>
      </c>
      <c r="AQ76" s="129">
        <v>87.2</v>
      </c>
      <c r="AR76" s="129">
        <v>88.94</v>
      </c>
      <c r="AS76" s="129">
        <v>87.06</v>
      </c>
      <c r="AT76" s="129">
        <v>86.9</v>
      </c>
      <c r="AU76" s="129">
        <v>85.16</v>
      </c>
      <c r="AV76" s="129">
        <v>80.16</v>
      </c>
      <c r="AW76" s="129">
        <v>88.42</v>
      </c>
      <c r="AX76" s="129">
        <v>86.56</v>
      </c>
      <c r="AY76" s="129">
        <v>80.71</v>
      </c>
      <c r="AZ76" s="129">
        <v>85.49</v>
      </c>
      <c r="BA76" s="129">
        <v>88.28</v>
      </c>
      <c r="BB76" s="129">
        <v>85.53</v>
      </c>
      <c r="BC76" s="129">
        <v>82.87</v>
      </c>
      <c r="BD76" s="129">
        <v>86.42</v>
      </c>
      <c r="BE76" s="129">
        <v>86.95</v>
      </c>
      <c r="BF76" s="129">
        <v>84.89</v>
      </c>
      <c r="BG76" s="129">
        <v>83.56</v>
      </c>
      <c r="BH76" s="129">
        <v>86.28</v>
      </c>
      <c r="BI76" s="129">
        <v>86.62</v>
      </c>
      <c r="BJ76" s="129">
        <v>88.12</v>
      </c>
      <c r="BK76" s="129">
        <v>85.47</v>
      </c>
      <c r="BL76" s="129">
        <v>88.48</v>
      </c>
      <c r="BM76" s="129">
        <v>87.64</v>
      </c>
      <c r="BN76" s="129">
        <v>85.16</v>
      </c>
      <c r="BO76" s="129">
        <v>80.91</v>
      </c>
      <c r="BP76" s="129">
        <v>54.71</v>
      </c>
      <c r="BQ76" s="129">
        <v>87.46</v>
      </c>
      <c r="BR76" s="129">
        <v>86.32</v>
      </c>
      <c r="BS76" s="129">
        <v>90.12</v>
      </c>
      <c r="BT76" s="129">
        <v>85.08</v>
      </c>
      <c r="BU76" s="129">
        <v>85.47</v>
      </c>
      <c r="BV76" s="129">
        <v>87.93</v>
      </c>
      <c r="BW76" s="129">
        <v>87.63</v>
      </c>
      <c r="BX76" s="129">
        <v>87.13</v>
      </c>
      <c r="BY76" s="129">
        <v>87.85</v>
      </c>
      <c r="BZ76" s="129">
        <v>86.18</v>
      </c>
      <c r="CA76" s="129">
        <v>87.44</v>
      </c>
      <c r="CB76" s="129">
        <v>86.21</v>
      </c>
      <c r="CC76" s="129">
        <v>87.16</v>
      </c>
      <c r="CD76" s="129">
        <v>87.23</v>
      </c>
      <c r="CE76" s="129">
        <v>86.9</v>
      </c>
      <c r="CF76" s="129">
        <v>87.33</v>
      </c>
      <c r="CG76" s="129">
        <v>81.53</v>
      </c>
      <c r="CH76" s="129">
        <v>79.65</v>
      </c>
      <c r="CI76" s="129">
        <v>85.71</v>
      </c>
      <c r="CJ76" s="129">
        <v>85.3</v>
      </c>
      <c r="CK76" s="129">
        <v>81.19</v>
      </c>
      <c r="CL76" s="129">
        <v>88.35</v>
      </c>
      <c r="CM76" s="129">
        <v>80.01</v>
      </c>
      <c r="CN76" s="129">
        <v>83.95</v>
      </c>
      <c r="CO76" s="129">
        <v>88.06</v>
      </c>
      <c r="CP76" s="129">
        <v>65.98</v>
      </c>
      <c r="CQ76" s="129">
        <v>88.42</v>
      </c>
      <c r="CR76" s="129">
        <v>84.64</v>
      </c>
      <c r="CS76" s="129">
        <v>87.56</v>
      </c>
      <c r="CT76" s="129">
        <v>84.28</v>
      </c>
      <c r="CU76" s="129">
        <v>76.41</v>
      </c>
      <c r="CV76" s="129">
        <v>77.72</v>
      </c>
      <c r="CW76" s="129">
        <v>88.43</v>
      </c>
      <c r="CX76" s="129">
        <v>87.5</v>
      </c>
      <c r="CY76" s="129">
        <v>87.1</v>
      </c>
      <c r="CZ76" s="129">
        <v>34.72</v>
      </c>
      <c r="DA76" s="129">
        <v>86.98</v>
      </c>
      <c r="DB76" s="129">
        <v>10.92</v>
      </c>
      <c r="DC76" s="129">
        <v>84.47</v>
      </c>
      <c r="DD76" s="129">
        <v>87.29</v>
      </c>
      <c r="DE76" s="129">
        <v>43.05</v>
      </c>
      <c r="DF76" s="129">
        <v>63.13</v>
      </c>
      <c r="DG76" s="129">
        <v>83.18</v>
      </c>
      <c r="DH76" s="129">
        <v>87.96</v>
      </c>
      <c r="DI76" s="129">
        <v>16.86</v>
      </c>
      <c r="DJ76" s="129">
        <v>80.97</v>
      </c>
      <c r="DK76" s="129">
        <v>81.92</v>
      </c>
      <c r="DL76" s="129">
        <v>81.45</v>
      </c>
      <c r="DM76" s="129">
        <v>88.11</v>
      </c>
      <c r="DN76" s="129">
        <v>82.99</v>
      </c>
      <c r="DO76" s="129">
        <v>86.1</v>
      </c>
      <c r="DP76" s="129">
        <v>81.37</v>
      </c>
      <c r="DQ76" s="129">
        <v>86.87</v>
      </c>
      <c r="DR76" s="129">
        <v>87.21</v>
      </c>
      <c r="DS76" s="129">
        <v>85.85</v>
      </c>
      <c r="DT76" s="129">
        <v>85.11</v>
      </c>
      <c r="DU76" s="129">
        <v>77.51</v>
      </c>
      <c r="DV76" s="129">
        <v>77.89</v>
      </c>
      <c r="DW76" s="129">
        <v>57.03</v>
      </c>
      <c r="DX76" s="129">
        <v>86.15</v>
      </c>
      <c r="DY76" s="129">
        <v>85.5</v>
      </c>
      <c r="DZ76" s="129">
        <v>48.04</v>
      </c>
      <c r="EA76" s="129">
        <v>52.86</v>
      </c>
      <c r="EB76" s="129">
        <v>81.38</v>
      </c>
      <c r="EC76" s="129">
        <v>78.15</v>
      </c>
      <c r="ED76" s="129">
        <v>70.46</v>
      </c>
      <c r="EE76" s="129">
        <v>27.61</v>
      </c>
      <c r="EF76" s="129">
        <v>42.97</v>
      </c>
      <c r="EG76" s="129">
        <v>13.91</v>
      </c>
      <c r="EH76" s="129">
        <v>4</v>
      </c>
      <c r="EI76" s="129">
        <v>80.64</v>
      </c>
      <c r="EJ76" s="129">
        <v>50.96</v>
      </c>
      <c r="EK76" s="129">
        <v>84.21</v>
      </c>
      <c r="EL76" s="129">
        <v>10.13</v>
      </c>
      <c r="EM76" s="129">
        <v>77.18</v>
      </c>
      <c r="EN76" s="130">
        <v>21.18</v>
      </c>
      <c r="EO76" s="130">
        <v>86.53</v>
      </c>
      <c r="EP76" s="131">
        <v>79.36</v>
      </c>
      <c r="EQ76" s="121">
        <v>82.91</v>
      </c>
      <c r="ER76" s="5">
        <v>52.12</v>
      </c>
      <c r="ES76" s="5">
        <v>69.87</v>
      </c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</row>
    <row r="77" spans="1:149" ht="12.75">
      <c r="A77" s="137" t="s">
        <v>43</v>
      </c>
      <c r="B77" s="134">
        <v>81.518</v>
      </c>
      <c r="C77" s="134">
        <v>88.76</v>
      </c>
      <c r="D77" s="134">
        <v>83.344</v>
      </c>
      <c r="E77" s="134">
        <v>85.125</v>
      </c>
      <c r="F77" s="134">
        <v>87.388</v>
      </c>
      <c r="G77" s="134">
        <v>89.088</v>
      </c>
      <c r="H77" s="134">
        <v>86.222</v>
      </c>
      <c r="I77" s="134">
        <v>94.76</v>
      </c>
      <c r="J77" s="134">
        <v>93.385</v>
      </c>
      <c r="K77" s="134">
        <v>94.334</v>
      </c>
      <c r="L77" s="134">
        <v>90.413</v>
      </c>
      <c r="M77" s="134">
        <v>88.87</v>
      </c>
      <c r="N77" s="134">
        <v>93.414</v>
      </c>
      <c r="O77" s="134">
        <v>92.714</v>
      </c>
      <c r="P77" s="134">
        <v>90.434</v>
      </c>
      <c r="Q77" s="134">
        <v>91.907</v>
      </c>
      <c r="R77" s="134">
        <v>90.665</v>
      </c>
      <c r="S77" s="134">
        <v>89.98</v>
      </c>
      <c r="T77" s="134">
        <v>86.729</v>
      </c>
      <c r="U77" s="134">
        <v>85.844</v>
      </c>
      <c r="V77" s="134">
        <v>85.782</v>
      </c>
      <c r="W77" s="134">
        <v>81.179</v>
      </c>
      <c r="X77" s="134">
        <v>80.514</v>
      </c>
      <c r="Y77" s="134">
        <v>79.913</v>
      </c>
      <c r="Z77" s="134">
        <v>79.107</v>
      </c>
      <c r="AA77" s="134">
        <v>75.312</v>
      </c>
      <c r="AB77" s="134">
        <v>57.271</v>
      </c>
      <c r="AC77" s="134">
        <v>79.853</v>
      </c>
      <c r="AD77" s="134">
        <v>72.462</v>
      </c>
      <c r="AE77" s="134">
        <v>73.872</v>
      </c>
      <c r="AF77" s="134">
        <v>72.093</v>
      </c>
      <c r="AG77" s="134">
        <v>63.325</v>
      </c>
      <c r="AH77" s="134">
        <v>68.718</v>
      </c>
      <c r="AI77" s="134">
        <v>68.651</v>
      </c>
      <c r="AJ77" s="134">
        <v>58.128</v>
      </c>
      <c r="AK77" s="134">
        <v>53.012</v>
      </c>
      <c r="AL77" s="134">
        <v>41.288</v>
      </c>
      <c r="AM77" s="134">
        <v>44.992</v>
      </c>
      <c r="AN77" s="134">
        <v>26.239</v>
      </c>
      <c r="AO77" s="134">
        <v>75.941</v>
      </c>
      <c r="AP77" s="134">
        <v>75.291</v>
      </c>
      <c r="AQ77" s="134">
        <v>66.624</v>
      </c>
      <c r="AR77" s="134">
        <v>63.677</v>
      </c>
      <c r="AS77" s="134">
        <v>85.066</v>
      </c>
      <c r="AT77" s="134">
        <v>86.003</v>
      </c>
      <c r="AU77" s="134">
        <v>84.673</v>
      </c>
      <c r="AV77" s="134">
        <v>74.532</v>
      </c>
      <c r="AW77" s="134">
        <v>84.934</v>
      </c>
      <c r="AX77" s="134">
        <v>75.911</v>
      </c>
      <c r="AY77" s="134">
        <v>73.32</v>
      </c>
      <c r="AZ77" s="134">
        <v>80.166</v>
      </c>
      <c r="BA77" s="134">
        <v>81.018</v>
      </c>
      <c r="BB77" s="134">
        <v>76.356</v>
      </c>
      <c r="BC77" s="134">
        <v>39.975</v>
      </c>
      <c r="BD77" s="134">
        <v>48.72</v>
      </c>
      <c r="BE77" s="134">
        <v>69.942</v>
      </c>
      <c r="BF77" s="134">
        <v>61.947</v>
      </c>
      <c r="BG77" s="134">
        <v>47.901</v>
      </c>
      <c r="BH77" s="134">
        <v>47.974</v>
      </c>
      <c r="BI77" s="134">
        <v>64.021</v>
      </c>
      <c r="BJ77" s="134">
        <v>64.053</v>
      </c>
      <c r="BK77" s="134">
        <v>64.2</v>
      </c>
      <c r="BL77" s="134">
        <v>59.103</v>
      </c>
      <c r="BM77" s="134">
        <v>43.197</v>
      </c>
      <c r="BN77" s="134">
        <v>33.064</v>
      </c>
      <c r="BO77" s="134">
        <v>48.176</v>
      </c>
      <c r="BP77" s="134">
        <v>36.009</v>
      </c>
      <c r="BQ77" s="134">
        <v>49.269</v>
      </c>
      <c r="BR77" s="134">
        <v>28.797</v>
      </c>
      <c r="BS77" s="134">
        <v>39.642</v>
      </c>
      <c r="BT77" s="134">
        <v>44.879</v>
      </c>
      <c r="BU77" s="134">
        <v>78.045</v>
      </c>
      <c r="BV77" s="134">
        <v>82.323</v>
      </c>
      <c r="BW77" s="134">
        <v>65.148</v>
      </c>
      <c r="BX77" s="134">
        <v>81.919</v>
      </c>
      <c r="BY77" s="134">
        <v>75.357</v>
      </c>
      <c r="BZ77" s="134">
        <v>64.188</v>
      </c>
      <c r="CA77" s="134">
        <v>50.939</v>
      </c>
      <c r="CB77" s="134">
        <v>25.479</v>
      </c>
      <c r="CC77" s="134">
        <v>58.513</v>
      </c>
      <c r="CD77" s="134">
        <v>53.084</v>
      </c>
      <c r="CE77" s="134">
        <v>28.124</v>
      </c>
      <c r="CF77" s="134">
        <v>37.952</v>
      </c>
      <c r="CG77" s="134">
        <v>23.362</v>
      </c>
      <c r="CH77" s="134">
        <v>10.453</v>
      </c>
      <c r="CI77" s="134">
        <v>27.109</v>
      </c>
      <c r="CJ77" s="134">
        <v>75.36</v>
      </c>
      <c r="CK77" s="134">
        <v>73.453</v>
      </c>
      <c r="CL77" s="134">
        <v>82.251</v>
      </c>
      <c r="CM77" s="134">
        <v>69.218</v>
      </c>
      <c r="CN77" s="134">
        <v>66.357</v>
      </c>
      <c r="CO77" s="134">
        <v>76.625</v>
      </c>
      <c r="CP77" s="134">
        <v>78.893</v>
      </c>
      <c r="CQ77" s="134">
        <v>53.194</v>
      </c>
      <c r="CR77" s="134">
        <v>58.704</v>
      </c>
      <c r="CS77" s="134">
        <v>57.165</v>
      </c>
      <c r="CT77" s="134">
        <v>56.232</v>
      </c>
      <c r="CU77" s="134">
        <v>59.178</v>
      </c>
      <c r="CV77" s="134">
        <v>81.257</v>
      </c>
      <c r="CW77" s="134">
        <v>51.882</v>
      </c>
      <c r="CX77" s="134">
        <v>53.405</v>
      </c>
      <c r="CY77" s="134">
        <v>37.749</v>
      </c>
      <c r="CZ77" s="134">
        <v>43.414</v>
      </c>
      <c r="DA77" s="134">
        <v>64.952</v>
      </c>
      <c r="DB77" s="134">
        <v>55.589</v>
      </c>
      <c r="DC77" s="134">
        <v>53.617</v>
      </c>
      <c r="DD77" s="134">
        <v>64.355</v>
      </c>
      <c r="DE77" s="134">
        <v>62.665</v>
      </c>
      <c r="DF77" s="134">
        <v>77.68</v>
      </c>
      <c r="DG77" s="134">
        <v>56.292</v>
      </c>
      <c r="DH77" s="134">
        <v>87.817</v>
      </c>
      <c r="DI77" s="134">
        <v>19.168</v>
      </c>
      <c r="DJ77" s="134">
        <v>29.21</v>
      </c>
      <c r="DK77" s="134">
        <v>45.65</v>
      </c>
      <c r="DL77" s="134">
        <v>29.339</v>
      </c>
      <c r="DM77" s="134">
        <v>47.764</v>
      </c>
      <c r="DN77" s="134">
        <v>40.876</v>
      </c>
      <c r="DO77" s="134">
        <v>28.046</v>
      </c>
      <c r="DP77" s="134">
        <v>29.284</v>
      </c>
      <c r="DQ77" s="134">
        <v>36.876</v>
      </c>
      <c r="DR77" s="134">
        <v>26.859</v>
      </c>
      <c r="DS77" s="134">
        <v>8.04</v>
      </c>
      <c r="DT77" s="134">
        <v>19.944</v>
      </c>
      <c r="DU77" s="134">
        <v>17.929</v>
      </c>
      <c r="DV77" s="134">
        <v>17.072</v>
      </c>
      <c r="DW77" s="134">
        <v>35.388</v>
      </c>
      <c r="DX77" s="134">
        <v>15.934</v>
      </c>
      <c r="DY77" s="134">
        <v>10.621</v>
      </c>
      <c r="DZ77" s="134">
        <v>71.645</v>
      </c>
      <c r="EA77" s="134">
        <v>70.354</v>
      </c>
      <c r="EB77" s="134">
        <v>88.682</v>
      </c>
      <c r="EC77" s="134">
        <v>86.374</v>
      </c>
      <c r="ED77" s="134">
        <v>85.692</v>
      </c>
      <c r="EE77" s="134">
        <v>60.205</v>
      </c>
      <c r="EF77" s="134">
        <v>65.673</v>
      </c>
      <c r="EG77" s="134">
        <v>62.706</v>
      </c>
      <c r="EH77" s="134">
        <v>34.217</v>
      </c>
      <c r="EI77" s="134">
        <v>22.888</v>
      </c>
      <c r="EJ77" s="134">
        <v>70.993</v>
      </c>
      <c r="EK77" s="134">
        <v>54.778</v>
      </c>
      <c r="EL77" s="134">
        <v>47.533</v>
      </c>
      <c r="EM77" s="134">
        <v>36.314</v>
      </c>
      <c r="EN77" s="134">
        <v>42.699</v>
      </c>
      <c r="EO77" s="134">
        <v>93.666</v>
      </c>
      <c r="EP77" s="135">
        <v>72.67</v>
      </c>
      <c r="EQ77">
        <v>82.94</v>
      </c>
      <c r="ER77">
        <v>70.183</v>
      </c>
      <c r="ES77">
        <v>63.646</v>
      </c>
    </row>
    <row r="78" spans="1:149" ht="12.75">
      <c r="A78" s="137" t="s">
        <v>44</v>
      </c>
      <c r="B78" s="134">
        <v>29.991</v>
      </c>
      <c r="C78" s="134">
        <v>12.508</v>
      </c>
      <c r="D78" s="134">
        <v>23.611</v>
      </c>
      <c r="E78" s="134">
        <v>22.33</v>
      </c>
      <c r="F78" s="134">
        <v>18.161</v>
      </c>
      <c r="G78" s="134">
        <v>13.242</v>
      </c>
      <c r="H78" s="134">
        <v>17.069</v>
      </c>
      <c r="I78" s="134">
        <v>0.398</v>
      </c>
      <c r="J78" s="134">
        <v>-0.107</v>
      </c>
      <c r="K78" s="134">
        <v>0.287</v>
      </c>
      <c r="L78" s="134">
        <v>5.499</v>
      </c>
      <c r="M78" s="134">
        <v>13.618</v>
      </c>
      <c r="N78" s="134">
        <v>-1.131</v>
      </c>
      <c r="O78" s="134">
        <v>-0.635</v>
      </c>
      <c r="P78" s="134">
        <v>8.976</v>
      </c>
      <c r="Q78" s="134">
        <v>1.079</v>
      </c>
      <c r="R78" s="134">
        <v>8.234</v>
      </c>
      <c r="S78" s="134">
        <v>11.316</v>
      </c>
      <c r="T78" s="134">
        <v>16.431</v>
      </c>
      <c r="U78" s="134">
        <v>24.644</v>
      </c>
      <c r="V78" s="134">
        <v>21.542</v>
      </c>
      <c r="W78" s="134">
        <v>22.171</v>
      </c>
      <c r="X78" s="134">
        <v>30.42</v>
      </c>
      <c r="Y78" s="134">
        <v>33.494</v>
      </c>
      <c r="Z78" s="134">
        <v>27.735</v>
      </c>
      <c r="AA78" s="134">
        <v>42.116</v>
      </c>
      <c r="AB78" s="134">
        <v>66.054</v>
      </c>
      <c r="AC78" s="134">
        <v>33.221</v>
      </c>
      <c r="AD78" s="134">
        <v>48.812</v>
      </c>
      <c r="AE78" s="134">
        <v>43.137</v>
      </c>
      <c r="AF78" s="134">
        <v>32.141</v>
      </c>
      <c r="AG78" s="134">
        <v>59.802</v>
      </c>
      <c r="AH78" s="134">
        <v>53.976</v>
      </c>
      <c r="AI78" s="134">
        <v>52.999</v>
      </c>
      <c r="AJ78" s="134">
        <v>63.311</v>
      </c>
      <c r="AK78" s="134">
        <v>66.552</v>
      </c>
      <c r="AL78" s="134">
        <v>64.99</v>
      </c>
      <c r="AM78" s="134">
        <v>64.284</v>
      </c>
      <c r="AN78" s="134">
        <v>50.61</v>
      </c>
      <c r="AO78" s="134">
        <v>38.147</v>
      </c>
      <c r="AP78" s="134">
        <v>38.796</v>
      </c>
      <c r="AQ78" s="134">
        <v>53.404</v>
      </c>
      <c r="AR78" s="134">
        <v>57.836</v>
      </c>
      <c r="AS78" s="134">
        <v>19.18</v>
      </c>
      <c r="AT78" s="134">
        <v>17.532</v>
      </c>
      <c r="AU78" s="134">
        <v>12.504</v>
      </c>
      <c r="AV78" s="134">
        <v>33.837</v>
      </c>
      <c r="AW78" s="134">
        <v>19.816</v>
      </c>
      <c r="AX78" s="134">
        <v>35.127</v>
      </c>
      <c r="AY78" s="134">
        <v>32.093</v>
      </c>
      <c r="AZ78" s="134">
        <v>20.072</v>
      </c>
      <c r="BA78" s="134">
        <v>25.377</v>
      </c>
      <c r="BB78" s="134">
        <v>19.398</v>
      </c>
      <c r="BC78" s="134">
        <v>61.732</v>
      </c>
      <c r="BD78" s="134">
        <v>62.798</v>
      </c>
      <c r="BE78" s="134">
        <v>50.535</v>
      </c>
      <c r="BF78" s="134">
        <v>61.767</v>
      </c>
      <c r="BG78" s="134">
        <v>63.276</v>
      </c>
      <c r="BH78" s="134">
        <v>67.221</v>
      </c>
      <c r="BI78" s="134">
        <v>54.321</v>
      </c>
      <c r="BJ78" s="134">
        <v>61.052</v>
      </c>
      <c r="BK78" s="134">
        <v>51.914</v>
      </c>
      <c r="BL78" s="134">
        <v>49.907</v>
      </c>
      <c r="BM78" s="134">
        <v>55.4</v>
      </c>
      <c r="BN78" s="134">
        <v>53.49</v>
      </c>
      <c r="BO78" s="134">
        <v>63.977</v>
      </c>
      <c r="BP78" s="134">
        <v>20.772</v>
      </c>
      <c r="BQ78" s="134">
        <v>37.166</v>
      </c>
      <c r="BR78" s="134">
        <v>49.21</v>
      </c>
      <c r="BS78" s="134">
        <v>57.814</v>
      </c>
      <c r="BT78" s="134">
        <v>42.53</v>
      </c>
      <c r="BU78" s="134">
        <v>6.419</v>
      </c>
      <c r="BV78" s="134">
        <v>4.481</v>
      </c>
      <c r="BW78" s="134">
        <v>10.328</v>
      </c>
      <c r="BX78" s="134">
        <v>-0.892</v>
      </c>
      <c r="BY78" s="134">
        <v>3.192</v>
      </c>
      <c r="BZ78" s="134">
        <v>-3.269</v>
      </c>
      <c r="CA78" s="134">
        <v>-5.384</v>
      </c>
      <c r="CB78" s="134">
        <v>17.219</v>
      </c>
      <c r="CC78" s="134">
        <v>8.379</v>
      </c>
      <c r="CD78" s="134">
        <v>7.21</v>
      </c>
      <c r="CE78" s="134">
        <v>19.884</v>
      </c>
      <c r="CF78" s="134">
        <v>17.743</v>
      </c>
      <c r="CG78" s="134">
        <v>34.762</v>
      </c>
      <c r="CH78" s="134">
        <v>20.563</v>
      </c>
      <c r="CI78" s="134">
        <v>7.961</v>
      </c>
      <c r="CJ78" s="134">
        <v>-10.606</v>
      </c>
      <c r="CK78" s="134">
        <v>-7.98</v>
      </c>
      <c r="CL78" s="134">
        <v>-11.3</v>
      </c>
      <c r="CM78" s="134">
        <v>-16.707</v>
      </c>
      <c r="CN78" s="134">
        <v>-14.003</v>
      </c>
      <c r="CO78" s="134">
        <v>-15.002</v>
      </c>
      <c r="CP78" s="134">
        <v>-24.114</v>
      </c>
      <c r="CQ78" s="134">
        <v>-24.303</v>
      </c>
      <c r="CR78" s="134">
        <v>-16.384</v>
      </c>
      <c r="CS78" s="134">
        <v>-31.071</v>
      </c>
      <c r="CT78" s="134">
        <v>-36.468</v>
      </c>
      <c r="CU78" s="134">
        <v>-11.755</v>
      </c>
      <c r="CV78" s="134">
        <v>-19.64</v>
      </c>
      <c r="CW78" s="134">
        <v>-33.504</v>
      </c>
      <c r="CX78" s="134">
        <v>-29.408</v>
      </c>
      <c r="CY78" s="134">
        <v>-30.58</v>
      </c>
      <c r="CZ78" s="134">
        <v>-51.756</v>
      </c>
      <c r="DA78" s="134">
        <v>-33.55</v>
      </c>
      <c r="DB78" s="134">
        <v>-70.036</v>
      </c>
      <c r="DC78" s="134">
        <v>-44.109</v>
      </c>
      <c r="DD78" s="134">
        <v>-12.895</v>
      </c>
      <c r="DE78" s="134">
        <v>-43.637</v>
      </c>
      <c r="DF78" s="134">
        <v>-8.993</v>
      </c>
      <c r="DG78" s="134">
        <v>-49.21</v>
      </c>
      <c r="DH78" s="134">
        <v>-3.729</v>
      </c>
      <c r="DI78" s="134">
        <v>-13.856</v>
      </c>
      <c r="DJ78" s="134">
        <v>-51.209</v>
      </c>
      <c r="DK78" s="134">
        <v>-39.037</v>
      </c>
      <c r="DL78" s="134">
        <v>-36.095</v>
      </c>
      <c r="DM78" s="134">
        <v>-13.52</v>
      </c>
      <c r="DN78" s="134">
        <v>-3.357</v>
      </c>
      <c r="DO78" s="134">
        <v>-17.821</v>
      </c>
      <c r="DP78" s="134">
        <v>-23.094</v>
      </c>
      <c r="DQ78" s="134">
        <v>-20.032</v>
      </c>
      <c r="DR78" s="134">
        <v>-6.662</v>
      </c>
      <c r="DS78" s="134">
        <v>19.528</v>
      </c>
      <c r="DT78" s="134">
        <v>-7.724</v>
      </c>
      <c r="DU78" s="134">
        <v>-3.25</v>
      </c>
      <c r="DV78" s="134">
        <v>1.511</v>
      </c>
      <c r="DW78" s="134">
        <v>-15.181</v>
      </c>
      <c r="DX78" s="134">
        <v>-6.917</v>
      </c>
      <c r="DY78" s="134">
        <v>13.185</v>
      </c>
      <c r="DZ78" s="134">
        <v>-31.816</v>
      </c>
      <c r="EA78" s="134">
        <v>-38.174</v>
      </c>
      <c r="EB78" s="134">
        <v>-8.026</v>
      </c>
      <c r="EC78" s="134">
        <v>-14.388</v>
      </c>
      <c r="ED78" s="134">
        <v>-18.185</v>
      </c>
      <c r="EE78" s="134">
        <v>-52.066</v>
      </c>
      <c r="EF78" s="134">
        <v>-54.711</v>
      </c>
      <c r="EG78" s="134">
        <v>-67.936</v>
      </c>
      <c r="EH78" s="134">
        <v>-63.441</v>
      </c>
      <c r="EI78" s="134">
        <v>-38.718</v>
      </c>
      <c r="EJ78" s="134">
        <v>-46.459</v>
      </c>
      <c r="EK78" s="134">
        <v>-44.491</v>
      </c>
      <c r="EL78" s="134">
        <v>-69.731</v>
      </c>
      <c r="EM78" s="134">
        <v>-64.674</v>
      </c>
      <c r="EN78" s="134">
        <v>-68.702</v>
      </c>
      <c r="EO78" s="134">
        <v>-4.173</v>
      </c>
      <c r="EP78" s="135">
        <v>-0.283</v>
      </c>
      <c r="EQ78">
        <v>0.462</v>
      </c>
      <c r="ER78">
        <v>-2.166</v>
      </c>
      <c r="ES78">
        <v>14.816</v>
      </c>
    </row>
    <row r="79" spans="1:149" ht="13.5" thickBot="1">
      <c r="A79" s="137" t="s">
        <v>45</v>
      </c>
      <c r="B79" s="134">
        <v>21.625</v>
      </c>
      <c r="C79" s="134">
        <v>19.509</v>
      </c>
      <c r="D79" s="134">
        <v>28.497</v>
      </c>
      <c r="E79" s="134">
        <v>22.416</v>
      </c>
      <c r="F79" s="134">
        <v>17.316</v>
      </c>
      <c r="G79" s="134">
        <v>7.883</v>
      </c>
      <c r="H79" s="134">
        <v>13.373</v>
      </c>
      <c r="I79" s="134">
        <v>8.709</v>
      </c>
      <c r="J79" s="134">
        <v>13.469</v>
      </c>
      <c r="K79" s="134">
        <v>20.149</v>
      </c>
      <c r="L79" s="134">
        <v>20.877</v>
      </c>
      <c r="M79" s="134">
        <v>34.267</v>
      </c>
      <c r="N79" s="134">
        <v>94.006</v>
      </c>
      <c r="O79" s="134">
        <v>57.638</v>
      </c>
      <c r="P79" s="134">
        <v>66.399</v>
      </c>
      <c r="Q79" s="134">
        <v>87.383</v>
      </c>
      <c r="R79" s="134">
        <v>107.938</v>
      </c>
      <c r="S79" s="134">
        <v>43.185</v>
      </c>
      <c r="T79" s="134">
        <v>82.809</v>
      </c>
      <c r="U79" s="134">
        <v>112.837</v>
      </c>
      <c r="V79" s="134">
        <v>49.648</v>
      </c>
      <c r="W79" s="134">
        <v>42.618</v>
      </c>
      <c r="X79" s="134">
        <v>43.994</v>
      </c>
      <c r="Y79" s="134">
        <v>47.806</v>
      </c>
      <c r="Z79" s="134">
        <v>48.888</v>
      </c>
      <c r="AA79" s="134">
        <v>43.727</v>
      </c>
      <c r="AB79" s="134">
        <v>96.357</v>
      </c>
      <c r="AC79" s="134">
        <v>91.425</v>
      </c>
      <c r="AD79" s="134">
        <v>95.876</v>
      </c>
      <c r="AE79" s="134">
        <v>100.434</v>
      </c>
      <c r="AF79" s="134">
        <v>55.208</v>
      </c>
      <c r="AG79" s="134">
        <v>103.742</v>
      </c>
      <c r="AH79" s="134">
        <v>83.505</v>
      </c>
      <c r="AI79" s="134">
        <v>85.367</v>
      </c>
      <c r="AJ79" s="134">
        <v>48.707</v>
      </c>
      <c r="AK79" s="134">
        <v>72.598</v>
      </c>
      <c r="AL79" s="134">
        <v>69.847</v>
      </c>
      <c r="AM79" s="134">
        <v>63.682</v>
      </c>
      <c r="AN79" s="134">
        <v>44.513</v>
      </c>
      <c r="AO79" s="134">
        <v>27.746</v>
      </c>
      <c r="AP79" s="134">
        <v>13.438</v>
      </c>
      <c r="AQ79" s="134">
        <v>28.138</v>
      </c>
      <c r="AR79" s="134">
        <v>16.906</v>
      </c>
      <c r="AS79" s="134">
        <v>1.392</v>
      </c>
      <c r="AT79" s="134">
        <v>-2.28</v>
      </c>
      <c r="AU79" s="134">
        <v>-4.508</v>
      </c>
      <c r="AV79" s="134">
        <v>7.327</v>
      </c>
      <c r="AW79" s="134">
        <v>-0.305</v>
      </c>
      <c r="AX79" s="134">
        <v>0.078</v>
      </c>
      <c r="AY79" s="134">
        <v>-10.321</v>
      </c>
      <c r="AZ79" s="134">
        <v>-8.329</v>
      </c>
      <c r="BA79" s="134">
        <v>-7.291</v>
      </c>
      <c r="BB79" s="134">
        <v>-3.847</v>
      </c>
      <c r="BC79" s="134">
        <v>-15.124</v>
      </c>
      <c r="BD79" s="134">
        <v>-9.206</v>
      </c>
      <c r="BE79" s="134">
        <v>44.64</v>
      </c>
      <c r="BF79" s="134">
        <v>55.84</v>
      </c>
      <c r="BG79" s="134">
        <v>34.362</v>
      </c>
      <c r="BH79" s="134">
        <v>18.366</v>
      </c>
      <c r="BI79" s="134">
        <v>-7.033</v>
      </c>
      <c r="BJ79" s="134">
        <v>-3.779</v>
      </c>
      <c r="BK79" s="134">
        <v>-17.755</v>
      </c>
      <c r="BL79" s="134">
        <v>-29.121</v>
      </c>
      <c r="BM79" s="134">
        <v>9.314</v>
      </c>
      <c r="BN79" s="134">
        <v>15.001</v>
      </c>
      <c r="BO79" s="134">
        <v>-33.157</v>
      </c>
      <c r="BP79" s="134">
        <v>-31.334</v>
      </c>
      <c r="BQ79" s="134">
        <v>-35.229</v>
      </c>
      <c r="BR79" s="134">
        <v>-38.78</v>
      </c>
      <c r="BS79" s="134">
        <v>-41.595</v>
      </c>
      <c r="BT79" s="134">
        <v>19.283</v>
      </c>
      <c r="BU79" s="134">
        <v>-16.896</v>
      </c>
      <c r="BV79" s="134">
        <v>-12.246</v>
      </c>
      <c r="BW79" s="134">
        <v>-31.509</v>
      </c>
      <c r="BX79" s="134">
        <v>-14.388</v>
      </c>
      <c r="BY79" s="134">
        <v>-22.265</v>
      </c>
      <c r="BZ79" s="134">
        <v>-35.522</v>
      </c>
      <c r="CA79" s="134">
        <v>-52.28</v>
      </c>
      <c r="CB79" s="134">
        <v>-78.015</v>
      </c>
      <c r="CC79" s="134">
        <v>-39.248</v>
      </c>
      <c r="CD79" s="134">
        <v>-48.998</v>
      </c>
      <c r="CE79" s="134">
        <v>-76.575</v>
      </c>
      <c r="CF79" s="134">
        <v>-64.095</v>
      </c>
      <c r="CG79" s="134">
        <v>-71.612</v>
      </c>
      <c r="CH79" s="134">
        <v>-65.25</v>
      </c>
      <c r="CI79" s="134">
        <v>-81.026</v>
      </c>
      <c r="CJ79" s="134">
        <v>-23.362</v>
      </c>
      <c r="CK79" s="134">
        <v>-20.654</v>
      </c>
      <c r="CL79" s="134">
        <v>-18.292</v>
      </c>
      <c r="CM79" s="134">
        <v>-28.695</v>
      </c>
      <c r="CN79" s="134">
        <v>-35.712</v>
      </c>
      <c r="CO79" s="134">
        <v>-24.972</v>
      </c>
      <c r="CP79" s="134">
        <v>-24.138</v>
      </c>
      <c r="CQ79" s="134">
        <v>-53.781</v>
      </c>
      <c r="CR79" s="134">
        <v>-45.502</v>
      </c>
      <c r="CS79" s="134">
        <v>-54.003</v>
      </c>
      <c r="CT79" s="134">
        <v>-53.662</v>
      </c>
      <c r="CU79" s="134">
        <v>-37.295</v>
      </c>
      <c r="CV79" s="134">
        <v>-18.729</v>
      </c>
      <c r="CW79" s="134">
        <v>-61.224</v>
      </c>
      <c r="CX79" s="134">
        <v>-58.205</v>
      </c>
      <c r="CY79" s="134">
        <v>-77.631</v>
      </c>
      <c r="CZ79" s="134">
        <v>-64.059</v>
      </c>
      <c r="DA79" s="134">
        <v>-35.088</v>
      </c>
      <c r="DB79" s="134">
        <v>-36.676</v>
      </c>
      <c r="DC79" s="134">
        <v>-45.123</v>
      </c>
      <c r="DD79" s="134">
        <v>-39.971</v>
      </c>
      <c r="DE79" s="134">
        <v>-44.625</v>
      </c>
      <c r="DF79" s="134">
        <v>-20.629</v>
      </c>
      <c r="DG79" s="134">
        <v>-34.177</v>
      </c>
      <c r="DH79" s="134">
        <v>-8.912</v>
      </c>
      <c r="DI79" s="134">
        <v>-83.876</v>
      </c>
      <c r="DJ79" s="134">
        <v>-49.666</v>
      </c>
      <c r="DK79" s="134">
        <v>-42.346</v>
      </c>
      <c r="DL79" s="134">
        <v>-62.42</v>
      </c>
      <c r="DM79" s="134">
        <v>-59.703</v>
      </c>
      <c r="DN79" s="134">
        <v>-60.301</v>
      </c>
      <c r="DO79" s="134">
        <v>-83.182</v>
      </c>
      <c r="DP79" s="134">
        <v>-81.394</v>
      </c>
      <c r="DQ79" s="134">
        <v>-72.314</v>
      </c>
      <c r="DR79" s="134">
        <v>-72.128</v>
      </c>
      <c r="DS79" s="134">
        <v>-69.961</v>
      </c>
      <c r="DT79" s="134">
        <v>-81.263</v>
      </c>
      <c r="DU79" s="134">
        <v>-81.85</v>
      </c>
      <c r="DV79" s="134">
        <v>-79.115</v>
      </c>
      <c r="DW79" s="134">
        <v>-68.823</v>
      </c>
      <c r="DX79" s="134">
        <v>-72.481</v>
      </c>
      <c r="DY79" s="134">
        <v>-77.268</v>
      </c>
      <c r="DZ79" s="134">
        <v>49.415</v>
      </c>
      <c r="EA79" s="134">
        <v>41.982</v>
      </c>
      <c r="EB79" s="134">
        <v>14.359</v>
      </c>
      <c r="EC79" s="134">
        <v>26.91</v>
      </c>
      <c r="ED79" s="134">
        <v>37.927</v>
      </c>
      <c r="EE79" s="134">
        <v>32.882</v>
      </c>
      <c r="EF79" s="134">
        <v>26.317</v>
      </c>
      <c r="EG79" s="134">
        <v>25.949</v>
      </c>
      <c r="EH79" s="134">
        <v>25.446</v>
      </c>
      <c r="EI79" s="134">
        <v>4.872</v>
      </c>
      <c r="EJ79" s="134">
        <v>-9.556</v>
      </c>
      <c r="EK79" s="134">
        <v>-16.394</v>
      </c>
      <c r="EL79" s="134">
        <v>0.152</v>
      </c>
      <c r="EM79" s="134">
        <v>-28.968</v>
      </c>
      <c r="EN79" s="134">
        <v>-17.851</v>
      </c>
      <c r="EO79" s="134">
        <v>44.224</v>
      </c>
      <c r="EP79" s="135">
        <v>2.795</v>
      </c>
      <c r="EQ79">
        <v>2.88</v>
      </c>
      <c r="ER79">
        <v>-1.188</v>
      </c>
      <c r="ES79">
        <v>18.568</v>
      </c>
    </row>
    <row r="80" spans="1:149" ht="12.75">
      <c r="A80" s="138" t="s">
        <v>47</v>
      </c>
      <c r="B80" s="132">
        <v>66.45184324</v>
      </c>
      <c r="C80" s="132">
        <v>78.783376</v>
      </c>
      <c r="D80" s="132">
        <v>69.46222336</v>
      </c>
      <c r="E80" s="132">
        <v>72.46265625</v>
      </c>
      <c r="F80" s="132">
        <v>76.36662544</v>
      </c>
      <c r="G80" s="132">
        <v>79.36671743999999</v>
      </c>
      <c r="H80" s="132">
        <v>74.34233283999998</v>
      </c>
      <c r="I80" s="132">
        <v>89.79457600000002</v>
      </c>
      <c r="J80" s="132">
        <v>87.20758225000002</v>
      </c>
      <c r="K80" s="132">
        <v>88.98903556</v>
      </c>
      <c r="L80" s="132">
        <v>81.74510568999999</v>
      </c>
      <c r="M80" s="132">
        <v>78.97876900000001</v>
      </c>
      <c r="N80" s="132">
        <v>87.26175396000001</v>
      </c>
      <c r="O80" s="132">
        <v>85.95885796</v>
      </c>
      <c r="P80" s="132">
        <v>81.78308356</v>
      </c>
      <c r="Q80" s="132">
        <v>84.46896649</v>
      </c>
      <c r="R80" s="132">
        <v>82.20142225000001</v>
      </c>
      <c r="S80" s="132">
        <v>80.964004</v>
      </c>
      <c r="T80" s="132">
        <v>75.21919441</v>
      </c>
      <c r="U80" s="132">
        <v>73.69192335999999</v>
      </c>
      <c r="V80" s="132">
        <v>73.58551523999999</v>
      </c>
      <c r="W80" s="132">
        <v>65.90030041</v>
      </c>
      <c r="X80" s="132">
        <v>64.82504196</v>
      </c>
      <c r="Y80" s="132">
        <v>63.86087568999999</v>
      </c>
      <c r="Z80" s="132">
        <v>62.57917448999999</v>
      </c>
      <c r="AA80" s="132">
        <v>56.71897344</v>
      </c>
      <c r="AB80" s="132">
        <v>32.79967441</v>
      </c>
      <c r="AC80" s="132">
        <v>63.76501608999999</v>
      </c>
      <c r="AD80" s="132">
        <v>52.507414440000005</v>
      </c>
      <c r="AE80" s="132">
        <v>54.57072384</v>
      </c>
      <c r="AF80" s="132">
        <v>51.97400649</v>
      </c>
      <c r="AG80" s="132">
        <v>40.100556250000004</v>
      </c>
      <c r="AH80" s="132">
        <v>47.221635240000005</v>
      </c>
      <c r="AI80" s="132">
        <v>47.12959800999999</v>
      </c>
      <c r="AJ80" s="132">
        <v>33.78864384</v>
      </c>
      <c r="AK80" s="132">
        <v>28.10272144</v>
      </c>
      <c r="AL80" s="132">
        <v>17.046989439999997</v>
      </c>
      <c r="AM80" s="132">
        <v>20.24280064</v>
      </c>
      <c r="AN80" s="132">
        <v>6.884851210000001</v>
      </c>
      <c r="AO80" s="132">
        <v>57.670354810000006</v>
      </c>
      <c r="AP80" s="132">
        <v>56.68734681</v>
      </c>
      <c r="AQ80" s="132">
        <v>44.387573759999995</v>
      </c>
      <c r="AR80" s="132">
        <v>40.54760329</v>
      </c>
      <c r="AS80" s="132">
        <v>72.36224356000001</v>
      </c>
      <c r="AT80" s="132">
        <v>73.96516009</v>
      </c>
      <c r="AU80" s="132">
        <v>71.69516929000001</v>
      </c>
      <c r="AV80" s="132">
        <v>55.55019023999999</v>
      </c>
      <c r="AW80" s="132">
        <v>72.13784356</v>
      </c>
      <c r="AX80" s="132">
        <v>57.62479921</v>
      </c>
      <c r="AY80" s="132">
        <v>53.75822399999999</v>
      </c>
      <c r="AZ80" s="132">
        <v>64.26587556</v>
      </c>
      <c r="BA80" s="132">
        <v>65.63916324</v>
      </c>
      <c r="BB80" s="132">
        <v>58.30238735999999</v>
      </c>
      <c r="BC80" s="132">
        <v>15.98000625</v>
      </c>
      <c r="BD80" s="132">
        <v>23.736383999999997</v>
      </c>
      <c r="BE80" s="132">
        <v>48.918833639999995</v>
      </c>
      <c r="BF80" s="132">
        <v>38.37430809000001</v>
      </c>
      <c r="BG80" s="132">
        <v>22.945058010000004</v>
      </c>
      <c r="BH80" s="132">
        <v>23.015046759999997</v>
      </c>
      <c r="BI80" s="132">
        <v>40.98688441</v>
      </c>
      <c r="BJ80" s="132">
        <v>41.02786808999999</v>
      </c>
      <c r="BK80" s="132">
        <v>41.2164</v>
      </c>
      <c r="BL80" s="132">
        <v>34.93164609</v>
      </c>
      <c r="BM80" s="132">
        <v>18.659808090000002</v>
      </c>
      <c r="BN80" s="132">
        <v>10.93228096</v>
      </c>
      <c r="BO80" s="132">
        <v>23.20926976</v>
      </c>
      <c r="BP80" s="132">
        <v>12.96648081</v>
      </c>
      <c r="BQ80" s="132">
        <v>24.274343609999995</v>
      </c>
      <c r="BR80" s="132">
        <v>8.29267209</v>
      </c>
      <c r="BS80" s="132">
        <v>15.714881640000003</v>
      </c>
      <c r="BT80" s="132">
        <v>20.141246409999997</v>
      </c>
      <c r="BU80" s="132">
        <v>60.91022025</v>
      </c>
      <c r="BV80" s="132">
        <v>67.77076328999999</v>
      </c>
      <c r="BW80" s="132">
        <v>42.44261903999999</v>
      </c>
      <c r="BX80" s="132">
        <v>67.10722561</v>
      </c>
      <c r="BY80" s="132">
        <v>56.78677449</v>
      </c>
      <c r="BZ80" s="132">
        <v>41.200993440000005</v>
      </c>
      <c r="CA80" s="132">
        <v>25.947817209999997</v>
      </c>
      <c r="CB80" s="132">
        <v>6.49179441</v>
      </c>
      <c r="CC80" s="132">
        <v>34.23771169</v>
      </c>
      <c r="CD80" s="132">
        <v>28.179110560000005</v>
      </c>
      <c r="CE80" s="132">
        <v>7.909593759999999</v>
      </c>
      <c r="CF80" s="132">
        <v>14.403543039999999</v>
      </c>
      <c r="CG80" s="132">
        <v>5.457830439999999</v>
      </c>
      <c r="CH80" s="132">
        <v>1.0926520899999999</v>
      </c>
      <c r="CI80" s="132">
        <v>7.348978810000001</v>
      </c>
      <c r="CJ80" s="132">
        <v>56.791296</v>
      </c>
      <c r="CK80" s="132">
        <v>53.95343209000001</v>
      </c>
      <c r="CL80" s="132">
        <v>67.65227001000001</v>
      </c>
      <c r="CM80" s="132">
        <v>47.91131524</v>
      </c>
      <c r="CN80" s="132">
        <v>44.032514490000004</v>
      </c>
      <c r="CO80" s="132">
        <v>58.71390625</v>
      </c>
      <c r="CP80" s="132">
        <v>62.241054489999996</v>
      </c>
      <c r="CQ80" s="132">
        <v>28.296016360000003</v>
      </c>
      <c r="CR80" s="132">
        <v>34.46159616</v>
      </c>
      <c r="CS80" s="132">
        <v>32.678372249999995</v>
      </c>
      <c r="CT80" s="132">
        <v>31.62037824</v>
      </c>
      <c r="CU80" s="132">
        <v>35.02035684</v>
      </c>
      <c r="CV80" s="132">
        <v>66.02700049</v>
      </c>
      <c r="CW80" s="132">
        <v>26.91741924</v>
      </c>
      <c r="CX80" s="132">
        <v>28.520940250000002</v>
      </c>
      <c r="CY80" s="132">
        <v>14.249870010000002</v>
      </c>
      <c r="CZ80" s="132">
        <v>18.847753960000002</v>
      </c>
      <c r="DA80" s="132">
        <v>42.18762304</v>
      </c>
      <c r="DB80" s="132">
        <v>30.90136921</v>
      </c>
      <c r="DC80" s="132">
        <v>28.747826889999995</v>
      </c>
      <c r="DD80" s="132">
        <v>41.41566025</v>
      </c>
      <c r="DE80" s="132">
        <v>39.26902225</v>
      </c>
      <c r="DF80" s="132">
        <v>60.34182400000002</v>
      </c>
      <c r="DG80" s="132">
        <v>31.68789264</v>
      </c>
      <c r="DH80" s="132">
        <v>77.11825488999999</v>
      </c>
      <c r="DI80" s="132">
        <v>3.67412224</v>
      </c>
      <c r="DJ80" s="132">
        <v>8.532241</v>
      </c>
      <c r="DK80" s="132">
        <v>20.839224999999995</v>
      </c>
      <c r="DL80" s="132">
        <v>8.607769209999999</v>
      </c>
      <c r="DM80" s="132">
        <v>22.813996960000004</v>
      </c>
      <c r="DN80" s="132">
        <v>16.708473759999997</v>
      </c>
      <c r="DO80" s="132">
        <v>7.865781159999999</v>
      </c>
      <c r="DP80" s="132">
        <v>8.57552656</v>
      </c>
      <c r="DQ80" s="132">
        <v>13.598393759999999</v>
      </c>
      <c r="DR80" s="132">
        <v>7.214058810000001</v>
      </c>
      <c r="DS80" s="132">
        <v>0.6464159999999999</v>
      </c>
      <c r="DT80" s="132">
        <v>3.9776313599999997</v>
      </c>
      <c r="DU80" s="132">
        <v>3.21449041</v>
      </c>
      <c r="DV80" s="132">
        <v>2.9145318399999995</v>
      </c>
      <c r="DW80" s="132">
        <v>12.52310544</v>
      </c>
      <c r="DX80" s="132">
        <v>2.5389235599999997</v>
      </c>
      <c r="DY80" s="132">
        <v>1.1280564100000001</v>
      </c>
      <c r="DZ80" s="132">
        <v>51.330060249999995</v>
      </c>
      <c r="EA80" s="132">
        <v>49.49685316</v>
      </c>
      <c r="EB80" s="132">
        <v>78.64497124</v>
      </c>
      <c r="EC80" s="132">
        <v>74.60467875999998</v>
      </c>
      <c r="ED80" s="132">
        <v>73.43118863999999</v>
      </c>
      <c r="EE80" s="132">
        <v>36.24642025</v>
      </c>
      <c r="EF80" s="132">
        <v>43.12942929</v>
      </c>
      <c r="EG80" s="132">
        <v>39.320424360000004</v>
      </c>
      <c r="EH80" s="132">
        <v>11.70803089</v>
      </c>
      <c r="EI80" s="132">
        <v>5.2386054400000015</v>
      </c>
      <c r="EJ80" s="132">
        <v>50.400060489999994</v>
      </c>
      <c r="EK80" s="132">
        <v>30.006292839999997</v>
      </c>
      <c r="EL80" s="132">
        <v>22.593860890000002</v>
      </c>
      <c r="EM80" s="132">
        <v>13.18706596</v>
      </c>
      <c r="EN80" s="132">
        <v>18.232046009999998</v>
      </c>
      <c r="EO80" s="132">
        <v>87.73319555999998</v>
      </c>
      <c r="EP80" s="133">
        <v>52.809289</v>
      </c>
      <c r="EQ80">
        <v>68.790436</v>
      </c>
      <c r="ER80">
        <v>49.25653489000001</v>
      </c>
      <c r="ES80">
        <v>40.50813316</v>
      </c>
    </row>
    <row r="81" spans="1:149" s="136" customFormat="1" ht="12.75">
      <c r="A81" s="137" t="s">
        <v>49</v>
      </c>
      <c r="B81" s="134">
        <v>0.5425676275816828</v>
      </c>
      <c r="C81" s="134">
        <v>0.5063953541169579</v>
      </c>
      <c r="D81" s="134">
        <v>0.549310581781613</v>
      </c>
      <c r="E81" s="134">
        <v>0.5300457658161618</v>
      </c>
      <c r="F81" s="134">
        <v>0.5103377512703985</v>
      </c>
      <c r="G81" s="134">
        <v>0.4822901852630161</v>
      </c>
      <c r="H81" s="134">
        <v>0.5007803629299472</v>
      </c>
      <c r="I81" s="134">
        <v>0.4642324472879215</v>
      </c>
      <c r="J81" s="134">
        <v>0.47319504099979026</v>
      </c>
      <c r="K81" s="134">
        <v>0.4872321457354004</v>
      </c>
      <c r="L81" s="134">
        <v>0.49838283029200126</v>
      </c>
      <c r="M81" s="134">
        <v>0.5435711457212513</v>
      </c>
      <c r="N81" s="134">
        <v>0.7202246451844216</v>
      </c>
      <c r="O81" s="134">
        <v>0.5838419301780481</v>
      </c>
      <c r="P81" s="134">
        <v>0.6313183057178808</v>
      </c>
      <c r="Q81" s="134">
        <v>0.6992890575640023</v>
      </c>
      <c r="R81" s="134">
        <v>0.8197484225121544</v>
      </c>
      <c r="S81" s="134">
        <v>0.5627861139149168</v>
      </c>
      <c r="T81" s="134">
        <v>0.7196775147202301</v>
      </c>
      <c r="U81" s="134">
        <v>0.901494035752929</v>
      </c>
      <c r="V81" s="134">
        <v>0.6034247443908309</v>
      </c>
      <c r="W81" s="134">
        <v>0.5917457026545208</v>
      </c>
      <c r="X81" s="134">
        <v>0.6088217145856585</v>
      </c>
      <c r="Y81" s="134">
        <v>0.6268737921665255</v>
      </c>
      <c r="Z81" s="134">
        <v>0.6251084165441629</v>
      </c>
      <c r="AA81" s="134">
        <v>0.6361161918033129</v>
      </c>
      <c r="AB81" s="134">
        <v>1.1278991219237264</v>
      </c>
      <c r="AC81" s="134">
        <v>0.8198450346799525</v>
      </c>
      <c r="AD81" s="134">
        <v>0.9198093343415403</v>
      </c>
      <c r="AE81" s="134">
        <v>0.9371770520716973</v>
      </c>
      <c r="AF81" s="134">
        <v>0.6782127165375921</v>
      </c>
      <c r="AG81" s="134">
        <v>1.107641109586406</v>
      </c>
      <c r="AH81" s="134">
        <v>0.8715572103483479</v>
      </c>
      <c r="AI81" s="134">
        <v>0.8839495693659405</v>
      </c>
      <c r="AJ81" s="134">
        <v>0.7505295865219144</v>
      </c>
      <c r="AK81" s="134">
        <v>0.9545831371095583</v>
      </c>
      <c r="AL81" s="134">
        <v>1.1156679108401424</v>
      </c>
      <c r="AM81" s="134">
        <v>0.9773239847630428</v>
      </c>
      <c r="AN81" s="134">
        <v>1.1060800163967723</v>
      </c>
      <c r="AO81" s="134">
        <v>0.5785061758693574</v>
      </c>
      <c r="AP81" s="134">
        <v>0.5411722295189803</v>
      </c>
      <c r="AQ81" s="134">
        <v>0.6199991014203108</v>
      </c>
      <c r="AR81" s="134">
        <v>0.5959766797605748</v>
      </c>
      <c r="AS81" s="134">
        <v>0.47894192295419313</v>
      </c>
      <c r="AT81" s="134">
        <v>0.4690580081686442</v>
      </c>
      <c r="AU81" s="134">
        <v>0.45774965877715745</v>
      </c>
      <c r="AV81" s="134">
        <v>0.51957506694945</v>
      </c>
      <c r="AW81" s="134">
        <v>0.4764662024802112</v>
      </c>
      <c r="AX81" s="134">
        <v>0.5033314699724434</v>
      </c>
      <c r="AY81" s="134">
        <v>0.4775044594005553</v>
      </c>
      <c r="AZ81" s="134">
        <v>0.46203375557968773</v>
      </c>
      <c r="BA81" s="134">
        <v>0.47158161802241977</v>
      </c>
      <c r="BB81" s="134">
        <v>0.4711092655148992</v>
      </c>
      <c r="BC81" s="134">
        <v>0.5414458953559482</v>
      </c>
      <c r="BD81" s="134">
        <v>0.5489611592902414</v>
      </c>
      <c r="BE81" s="134">
        <v>0.6663074466631975</v>
      </c>
      <c r="BF81" s="134">
        <v>0.764323355941994</v>
      </c>
      <c r="BG81" s="134">
        <v>0.7312989641992829</v>
      </c>
      <c r="BH81" s="134">
        <v>0.6583736543978728</v>
      </c>
      <c r="BI81" s="134">
        <v>0.5235854622067191</v>
      </c>
      <c r="BJ81" s="134">
        <v>0.541226062733017</v>
      </c>
      <c r="BK81" s="134">
        <v>0.4947189119173117</v>
      </c>
      <c r="BL81" s="134">
        <v>0.4688357160213558</v>
      </c>
      <c r="BM81" s="134">
        <v>0.6165898621777901</v>
      </c>
      <c r="BN81" s="134">
        <v>0.687462971061405</v>
      </c>
      <c r="BO81" s="134">
        <v>0.4862285321566194</v>
      </c>
      <c r="BP81" s="134">
        <v>0.3999450012280492</v>
      </c>
      <c r="BQ81" s="134">
        <v>0.4337925537642142</v>
      </c>
      <c r="BR81" s="134">
        <v>0.44797253832563766</v>
      </c>
      <c r="BS81" s="134">
        <v>0.45761057634224095</v>
      </c>
      <c r="BT81" s="134">
        <v>0.6341801200874779</v>
      </c>
      <c r="BU81" s="134">
        <v>0.42437152932413497</v>
      </c>
      <c r="BV81" s="134">
        <v>0.4308949374146486</v>
      </c>
      <c r="BW81" s="134">
        <v>0.3980257966191754</v>
      </c>
      <c r="BX81" s="134">
        <v>0.41833947235938745</v>
      </c>
      <c r="BY81" s="134">
        <v>0.40815249747810284</v>
      </c>
      <c r="BZ81" s="134">
        <v>0.3638021216465958</v>
      </c>
      <c r="CA81" s="134">
        <v>0.30994756693616865</v>
      </c>
      <c r="CB81" s="134">
        <v>0.2634928859002252</v>
      </c>
      <c r="CC81" s="134">
        <v>0.3744733301147729</v>
      </c>
      <c r="CD81" s="134">
        <v>0.3478586450957891</v>
      </c>
      <c r="CE81" s="134">
        <v>0.28135860676428043</v>
      </c>
      <c r="CF81" s="134">
        <v>0.32030140162073395</v>
      </c>
      <c r="CG81" s="134">
        <v>0.3208143438530269</v>
      </c>
      <c r="CH81" s="134">
        <v>0.2409645798086993</v>
      </c>
      <c r="CI81" s="134">
        <v>0.23585724611939934</v>
      </c>
      <c r="CJ81" s="134">
        <v>0.38190056203826644</v>
      </c>
      <c r="CK81" s="134">
        <v>0.39018617047595083</v>
      </c>
      <c r="CL81" s="134">
        <v>0.39439189200621816</v>
      </c>
      <c r="CM81" s="134">
        <v>0.35449154351291057</v>
      </c>
      <c r="CN81" s="134">
        <v>0.3442490572386701</v>
      </c>
      <c r="CO81" s="134">
        <v>0.3721267888792981</v>
      </c>
      <c r="CP81" s="134">
        <v>0.35880778303440086</v>
      </c>
      <c r="CQ81" s="134">
        <v>0.26527603866895105</v>
      </c>
      <c r="CR81" s="134">
        <v>0.3103219571150691</v>
      </c>
      <c r="CS81" s="134">
        <v>0.25813590744999904</v>
      </c>
      <c r="CT81" s="134">
        <v>0.24171364537122114</v>
      </c>
      <c r="CU81" s="134">
        <v>0.335851874965147</v>
      </c>
      <c r="CV81" s="134">
        <v>0.37837572861299296</v>
      </c>
      <c r="CW81" s="134">
        <v>0.22613444390486218</v>
      </c>
      <c r="CX81" s="134">
        <v>0.24607242774793195</v>
      </c>
      <c r="CY81" s="134">
        <v>0.15936239378767753</v>
      </c>
      <c r="CZ81" s="134">
        <v>0.1257096297982281</v>
      </c>
      <c r="DA81" s="134">
        <v>0.2991303898448432</v>
      </c>
      <c r="DB81" s="134">
        <v>0.15152113557008506</v>
      </c>
      <c r="DC81" s="134">
        <v>0.22237470767973497</v>
      </c>
      <c r="DD81" s="134">
        <v>0.33659103978727734</v>
      </c>
      <c r="DE81" s="134">
        <v>0.2538190506314522</v>
      </c>
      <c r="DF81" s="134">
        <v>0.391351223609117</v>
      </c>
      <c r="DG81" s="134">
        <v>0.23218639001168218</v>
      </c>
      <c r="DH81" s="134">
        <v>0.42540662077694946</v>
      </c>
      <c r="DI81" s="134">
        <v>0.11020286921297143</v>
      </c>
      <c r="DJ81" s="134">
        <v>0.019620829730853013</v>
      </c>
      <c r="DK81" s="134">
        <v>0.21072347278636167</v>
      </c>
      <c r="DL81" s="134">
        <v>0.09981609202582686</v>
      </c>
      <c r="DM81" s="134">
        <v>0.27023031873141057</v>
      </c>
      <c r="DN81" s="134">
        <v>0.2783465579380759</v>
      </c>
      <c r="DO81" s="134">
        <v>0.14959767356437448</v>
      </c>
      <c r="DP81" s="134">
        <v>0.1383150618044089</v>
      </c>
      <c r="DQ81" s="134">
        <v>0.19663712472093492</v>
      </c>
      <c r="DR81" s="134">
        <v>0.19846446637077625</v>
      </c>
      <c r="DS81" s="134">
        <v>0.21244332047871603</v>
      </c>
      <c r="DT81" s="134">
        <v>0.14486104603535999</v>
      </c>
      <c r="DU81" s="134">
        <v>0.15074469543058555</v>
      </c>
      <c r="DV81" s="134">
        <v>0.1693196817076294</v>
      </c>
      <c r="DW81" s="134">
        <v>0.21098100265751285</v>
      </c>
      <c r="DX81" s="134">
        <v>0.13122923374802445</v>
      </c>
      <c r="DY81" s="134">
        <v>0.18483466432049778</v>
      </c>
      <c r="DZ81" s="134">
        <v>0.5380098234625968</v>
      </c>
      <c r="EA81" s="134">
        <v>0.4915981210079708</v>
      </c>
      <c r="EB81" s="134">
        <v>0.46423186663582583</v>
      </c>
      <c r="EC81" s="134">
        <v>0.4836548240401147</v>
      </c>
      <c r="ED81" s="134">
        <v>0.5069590732836835</v>
      </c>
      <c r="EE81" s="134">
        <v>0.4078830349255752</v>
      </c>
      <c r="EF81" s="134">
        <v>0.3803285534837147</v>
      </c>
      <c r="EG81" s="134">
        <v>0.3191460975179667</v>
      </c>
      <c r="EH81" s="134">
        <v>-0.0018512465080975711</v>
      </c>
      <c r="EI81" s="134">
        <v>0.0758695811194727</v>
      </c>
      <c r="EJ81" s="134">
        <v>0.3242482233192753</v>
      </c>
      <c r="EK81" s="134">
        <v>0.27415672796319596</v>
      </c>
      <c r="EL81" s="134">
        <v>0.14442623850704772</v>
      </c>
      <c r="EM81" s="134">
        <v>0.019720529699656864</v>
      </c>
      <c r="EN81" s="134">
        <v>0.07638758586902211</v>
      </c>
      <c r="EO81" s="134">
        <v>0.5385581833882641</v>
      </c>
      <c r="EP81" s="135">
        <v>0.4536603302063957</v>
      </c>
      <c r="EQ81" s="136">
        <v>0.4542775553224677</v>
      </c>
      <c r="ER81" s="136">
        <v>0.44060522661260365</v>
      </c>
      <c r="ES81" s="136">
        <v>0.5325048618936663</v>
      </c>
    </row>
    <row r="82" spans="1:149" s="136" customFormat="1" ht="12.75">
      <c r="A82" s="137" t="s">
        <v>50</v>
      </c>
      <c r="B82" s="134">
        <v>0.4121347161032285</v>
      </c>
      <c r="C82" s="134">
        <v>0.4284695773924752</v>
      </c>
      <c r="D82" s="134">
        <v>0.4337903941161789</v>
      </c>
      <c r="E82" s="134">
        <v>0.42272956843120824</v>
      </c>
      <c r="F82" s="134">
        <v>0.41778068860615003</v>
      </c>
      <c r="G82" s="134">
        <v>0.40649908589745415</v>
      </c>
      <c r="H82" s="134">
        <v>0.4119274100884682</v>
      </c>
      <c r="I82" s="134">
        <v>0.42172631648939496</v>
      </c>
      <c r="J82" s="134">
        <v>0.43110987732791733</v>
      </c>
      <c r="K82" s="134">
        <v>0.44289634493891367</v>
      </c>
      <c r="L82" s="134">
        <v>0.439348110089646</v>
      </c>
      <c r="M82" s="134">
        <v>0.45709987655677936</v>
      </c>
      <c r="N82" s="134">
        <v>0.6600783715510984</v>
      </c>
      <c r="O82" s="134">
        <v>0.5335601331064787</v>
      </c>
      <c r="P82" s="134">
        <v>0.5455749452762498</v>
      </c>
      <c r="Q82" s="134">
        <v>0.6326905896608542</v>
      </c>
      <c r="R82" s="134">
        <v>0.7114895147991968</v>
      </c>
      <c r="S82" s="134">
        <v>0.47983232484529265</v>
      </c>
      <c r="T82" s="134">
        <v>0.5944546339859438</v>
      </c>
      <c r="U82" s="134">
        <v>0.7106504825761337</v>
      </c>
      <c r="V82" s="134">
        <v>0.48381356345981724</v>
      </c>
      <c r="W82" s="134">
        <v>0.469540636881252</v>
      </c>
      <c r="X82" s="134">
        <v>0.46040479817233404</v>
      </c>
      <c r="Y82" s="134">
        <v>0.4654338489237478</v>
      </c>
      <c r="Z82" s="134">
        <v>0.4785634167027542</v>
      </c>
      <c r="AA82" s="134">
        <v>0.44485610595079106</v>
      </c>
      <c r="AB82" s="134">
        <v>0.6328400537106336</v>
      </c>
      <c r="AC82" s="134">
        <v>0.6095418920653374</v>
      </c>
      <c r="AD82" s="134">
        <v>0.6141146433471996</v>
      </c>
      <c r="AE82" s="134">
        <v>0.6487458800229302</v>
      </c>
      <c r="AF82" s="134">
        <v>0.49770111605926903</v>
      </c>
      <c r="AG82" s="134">
        <v>0.6679208414385531</v>
      </c>
      <c r="AH82" s="134">
        <v>0.557221925460884</v>
      </c>
      <c r="AI82" s="134">
        <v>0.5680448473393935</v>
      </c>
      <c r="AJ82" s="134">
        <v>0.4302970650109426</v>
      </c>
      <c r="AK82" s="134">
        <v>0.5180058414940152</v>
      </c>
      <c r="AL82" s="134">
        <v>0.549109970270463</v>
      </c>
      <c r="AM82" s="134">
        <v>0.5023200061525571</v>
      </c>
      <c r="AN82" s="134">
        <v>0.493312240088298</v>
      </c>
      <c r="AO82" s="134">
        <v>0.4143446510097089</v>
      </c>
      <c r="AP82" s="134">
        <v>0.3854834541509395</v>
      </c>
      <c r="AQ82" s="134">
        <v>0.3939852999583916</v>
      </c>
      <c r="AR82" s="134">
        <v>0.3640805465296826</v>
      </c>
      <c r="AS82" s="134">
        <v>0.38874755987673754</v>
      </c>
      <c r="AT82" s="134">
        <v>0.3847285546845051</v>
      </c>
      <c r="AU82" s="134">
        <v>0.3860013553826416</v>
      </c>
      <c r="AV82" s="134">
        <v>0.3799359003507378</v>
      </c>
      <c r="AW82" s="134">
        <v>0.3852843370284179</v>
      </c>
      <c r="AX82" s="134">
        <v>0.36666715237798087</v>
      </c>
      <c r="AY82" s="134">
        <v>0.3516549084581517</v>
      </c>
      <c r="AZ82" s="134">
        <v>0.3705803548719076</v>
      </c>
      <c r="BA82" s="134">
        <v>0.3672598859603908</v>
      </c>
      <c r="BB82" s="134">
        <v>0.3772016813796415</v>
      </c>
      <c r="BC82" s="134">
        <v>0.2688273641010441</v>
      </c>
      <c r="BD82" s="134">
        <v>0.2947131967417264</v>
      </c>
      <c r="BE82" s="134">
        <v>0.4364124935163509</v>
      </c>
      <c r="BF82" s="134">
        <v>0.45236636606466735</v>
      </c>
      <c r="BG82" s="134">
        <v>0.38864078424221665</v>
      </c>
      <c r="BH82" s="134">
        <v>0.34125745576391653</v>
      </c>
      <c r="BI82" s="134">
        <v>0.3269380384913674</v>
      </c>
      <c r="BJ82" s="134">
        <v>0.3253440690267664</v>
      </c>
      <c r="BK82" s="134">
        <v>0.31354085965954653</v>
      </c>
      <c r="BL82" s="134">
        <v>0.29319408612640685</v>
      </c>
      <c r="BM82" s="134">
        <v>0.3317023845466268</v>
      </c>
      <c r="BN82" s="134">
        <v>0.3340938045030683</v>
      </c>
      <c r="BO82" s="134">
        <v>0.257831148051878</v>
      </c>
      <c r="BP82" s="134">
        <v>0.2776633394391631</v>
      </c>
      <c r="BQ82" s="134">
        <v>0.28065293822096393</v>
      </c>
      <c r="BR82" s="134">
        <v>0.21213711909442332</v>
      </c>
      <c r="BS82" s="134">
        <v>0.23309621633166974</v>
      </c>
      <c r="BT82" s="134">
        <v>0.3819684081866974</v>
      </c>
      <c r="BU82" s="134">
        <v>0.3699595240035304</v>
      </c>
      <c r="BV82" s="134">
        <v>0.38112732480879846</v>
      </c>
      <c r="BW82" s="134">
        <v>0.3338261631345149</v>
      </c>
      <c r="BX82" s="134">
        <v>0.38314999500767366</v>
      </c>
      <c r="BY82" s="134">
        <v>0.36331247874392236</v>
      </c>
      <c r="BZ82" s="134">
        <v>0.3406075556323179</v>
      </c>
      <c r="CA82" s="134">
        <v>0.299287200882428</v>
      </c>
      <c r="CB82" s="134">
        <v>0.1757697826527082</v>
      </c>
      <c r="CC82" s="134">
        <v>0.31648613200298326</v>
      </c>
      <c r="CD82" s="134">
        <v>0.2950836890932782</v>
      </c>
      <c r="CE82" s="134">
        <v>0.18539922491822655</v>
      </c>
      <c r="CF82" s="134">
        <v>0.23285324270076518</v>
      </c>
      <c r="CG82" s="134">
        <v>0.16196864940807956</v>
      </c>
      <c r="CH82" s="134">
        <v>0.10639037663577196</v>
      </c>
      <c r="CI82" s="134">
        <v>0.18535616693487816</v>
      </c>
      <c r="CJ82" s="134">
        <v>0.3763169124803425</v>
      </c>
      <c r="CK82" s="134">
        <v>0.37740271323841984</v>
      </c>
      <c r="CL82" s="134">
        <v>0.3878655369095966</v>
      </c>
      <c r="CM82" s="134">
        <v>0.371132951091449</v>
      </c>
      <c r="CN82" s="134">
        <v>0.35374543960615806</v>
      </c>
      <c r="CO82" s="134">
        <v>0.3788734152396068</v>
      </c>
      <c r="CP82" s="134">
        <v>0.39126888897584455</v>
      </c>
      <c r="CQ82" s="134">
        <v>0.32063051312447605</v>
      </c>
      <c r="CR82" s="134">
        <v>0.33268256773268123</v>
      </c>
      <c r="CS82" s="134">
        <v>0.33266359290966063</v>
      </c>
      <c r="CT82" s="134">
        <v>0.3386764559189288</v>
      </c>
      <c r="CU82" s="134">
        <v>0.3425309555146638</v>
      </c>
      <c r="CV82" s="134">
        <v>0.3962206296472091</v>
      </c>
      <c r="CW82" s="134">
        <v>0.3161241735045169</v>
      </c>
      <c r="CX82" s="134">
        <v>0.3188542356374201</v>
      </c>
      <c r="CY82" s="134">
        <v>0.25791385446402665</v>
      </c>
      <c r="CZ82" s="134">
        <v>0.32125013854425855</v>
      </c>
      <c r="DA82" s="134">
        <v>0.3777009861781083</v>
      </c>
      <c r="DB82" s="134">
        <v>0.43150962447849317</v>
      </c>
      <c r="DC82" s="134">
        <v>0.3642923002565534</v>
      </c>
      <c r="DD82" s="134">
        <v>0.34364541789246794</v>
      </c>
      <c r="DE82" s="134">
        <v>0.3703558877847518</v>
      </c>
      <c r="DF82" s="134">
        <v>0.38008383108745114</v>
      </c>
      <c r="DG82" s="134">
        <v>0.40040827583128014</v>
      </c>
      <c r="DH82" s="134">
        <v>0.3964211790307971</v>
      </c>
      <c r="DI82" s="134">
        <v>0.16457714072102808</v>
      </c>
      <c r="DJ82" s="134">
        <v>0.33464455754618083</v>
      </c>
      <c r="DK82" s="134">
        <v>0.3564489980139312</v>
      </c>
      <c r="DL82" s="134">
        <v>0.27072061011566023</v>
      </c>
      <c r="DM82" s="134">
        <v>0.2904338859528</v>
      </c>
      <c r="DN82" s="134">
        <v>0.2651939489216532</v>
      </c>
      <c r="DO82" s="134">
        <v>0.20735012515593876</v>
      </c>
      <c r="DP82" s="134">
        <v>0.2193318542087363</v>
      </c>
      <c r="DQ82" s="134">
        <v>0.2533499584680329</v>
      </c>
      <c r="DR82" s="134">
        <v>0.20864508268336077</v>
      </c>
      <c r="DS82" s="134">
        <v>0.08368208426115402</v>
      </c>
      <c r="DT82" s="134">
        <v>0.16677014543656848</v>
      </c>
      <c r="DU82" s="134">
        <v>0.15214437969033343</v>
      </c>
      <c r="DV82" s="134">
        <v>0.14713368667235374</v>
      </c>
      <c r="DW82" s="134">
        <v>0.25000837219429245</v>
      </c>
      <c r="DX82" s="134">
        <v>0.15606515997592055</v>
      </c>
      <c r="DY82" s="134">
        <v>0.10075489228739638</v>
      </c>
      <c r="DZ82" s="134">
        <v>0.644364707190875</v>
      </c>
      <c r="EA82" s="134">
        <v>0.6330784018863341</v>
      </c>
      <c r="EB82" s="134">
        <v>0.44439900270375354</v>
      </c>
      <c r="EC82" s="134">
        <v>0.48389021454817494</v>
      </c>
      <c r="ED82" s="134">
        <v>0.5213214501763569</v>
      </c>
      <c r="EE82" s="134">
        <v>0.6967159068036595</v>
      </c>
      <c r="EF82" s="134">
        <v>0.6294188333788298</v>
      </c>
      <c r="EG82" s="134">
        <v>0.700183765305178</v>
      </c>
      <c r="EH82" s="134">
        <v>1.501961704540523</v>
      </c>
      <c r="EI82" s="134">
        <v>0.7977398904383698</v>
      </c>
      <c r="EJ82" s="134">
        <v>0.45655368046875866</v>
      </c>
      <c r="EK82" s="134">
        <v>0.4446020341178644</v>
      </c>
      <c r="EL82" s="134">
        <v>0.632568383849769</v>
      </c>
      <c r="EM82" s="134">
        <v>0.4681364071184844</v>
      </c>
      <c r="EN82" s="134">
        <v>0.530038710048673</v>
      </c>
      <c r="EO82" s="134">
        <v>0.5024429964601808</v>
      </c>
      <c r="EP82" s="135">
        <v>0.41392723338436965</v>
      </c>
      <c r="EQ82" s="136">
        <v>0.41237850701842294</v>
      </c>
      <c r="ER82" s="136">
        <v>0.4079686848589845</v>
      </c>
      <c r="ES82" s="136">
        <v>0.4307068307664113</v>
      </c>
    </row>
    <row r="83" spans="1:149" ht="12.75">
      <c r="A83" s="126" t="s">
        <v>51</v>
      </c>
      <c r="B83" s="5">
        <v>255</v>
      </c>
      <c r="C83" s="5">
        <v>225</v>
      </c>
      <c r="D83" s="5">
        <v>255</v>
      </c>
      <c r="E83" s="5">
        <v>255</v>
      </c>
      <c r="F83" s="5">
        <v>255</v>
      </c>
      <c r="G83" s="5">
        <v>248</v>
      </c>
      <c r="H83" s="5">
        <v>248</v>
      </c>
      <c r="I83" s="5">
        <v>244</v>
      </c>
      <c r="J83" s="5">
        <v>240</v>
      </c>
      <c r="K83" s="5">
        <v>251</v>
      </c>
      <c r="L83" s="5">
        <v>246</v>
      </c>
      <c r="M83" s="5">
        <v>255</v>
      </c>
      <c r="N83" s="5">
        <v>255</v>
      </c>
      <c r="O83" s="5">
        <v>255</v>
      </c>
      <c r="P83" s="5">
        <v>255</v>
      </c>
      <c r="Q83" s="5">
        <v>255</v>
      </c>
      <c r="R83" s="5">
        <v>255</v>
      </c>
      <c r="S83" s="5">
        <v>255</v>
      </c>
      <c r="T83" s="5">
        <v>255</v>
      </c>
      <c r="U83" s="5">
        <v>255</v>
      </c>
      <c r="V83" s="5">
        <v>255</v>
      </c>
      <c r="W83" s="5">
        <v>255</v>
      </c>
      <c r="X83" s="5">
        <v>255</v>
      </c>
      <c r="Y83" s="5">
        <v>255</v>
      </c>
      <c r="Z83" s="5">
        <v>255</v>
      </c>
      <c r="AA83" s="5">
        <v>255</v>
      </c>
      <c r="AB83" s="5">
        <v>228</v>
      </c>
      <c r="AC83" s="5">
        <v>255</v>
      </c>
      <c r="AD83" s="5">
        <v>255</v>
      </c>
      <c r="AE83" s="5">
        <v>255</v>
      </c>
      <c r="AF83" s="5">
        <v>239</v>
      </c>
      <c r="AG83" s="5">
        <v>248</v>
      </c>
      <c r="AH83" s="5">
        <v>255</v>
      </c>
      <c r="AI83" s="5">
        <v>255</v>
      </c>
      <c r="AJ83" s="5">
        <v>225</v>
      </c>
      <c r="AK83" s="5">
        <v>212</v>
      </c>
      <c r="AL83" s="5">
        <v>163</v>
      </c>
      <c r="AM83" s="5">
        <v>176</v>
      </c>
      <c r="AN83" s="5">
        <v>96</v>
      </c>
      <c r="AO83" s="5">
        <v>255</v>
      </c>
      <c r="AP83" s="5">
        <v>245</v>
      </c>
      <c r="AQ83" s="5">
        <v>243</v>
      </c>
      <c r="AR83" s="5">
        <v>251</v>
      </c>
      <c r="AS83" s="5">
        <v>239</v>
      </c>
      <c r="AT83" s="5">
        <v>236</v>
      </c>
      <c r="AU83" s="5">
        <v>234</v>
      </c>
      <c r="AV83" s="5">
        <v>244</v>
      </c>
      <c r="AW83" s="5">
        <v>241</v>
      </c>
      <c r="AX83" s="5">
        <v>234</v>
      </c>
      <c r="AY83" s="5">
        <v>210</v>
      </c>
      <c r="AZ83" s="5">
        <v>214</v>
      </c>
      <c r="BA83" s="5">
        <v>229</v>
      </c>
      <c r="BB83" s="5">
        <v>202</v>
      </c>
      <c r="BC83" s="5">
        <v>138</v>
      </c>
      <c r="BD83" s="5">
        <v>173</v>
      </c>
      <c r="BE83" s="5">
        <v>255</v>
      </c>
      <c r="BF83" s="5">
        <v>241</v>
      </c>
      <c r="BG83" s="5">
        <v>182</v>
      </c>
      <c r="BH83" s="5">
        <v>184</v>
      </c>
      <c r="BI83" s="5">
        <v>215</v>
      </c>
      <c r="BJ83" s="5">
        <v>228</v>
      </c>
      <c r="BK83" s="5">
        <v>205</v>
      </c>
      <c r="BL83" s="5">
        <v>175</v>
      </c>
      <c r="BM83" s="5">
        <v>149</v>
      </c>
      <c r="BN83" s="5">
        <v>116</v>
      </c>
      <c r="BO83" s="5">
        <v>156</v>
      </c>
      <c r="BP83" s="5">
        <v>65</v>
      </c>
      <c r="BQ83" s="5">
        <v>118</v>
      </c>
      <c r="BR83" s="5">
        <v>77</v>
      </c>
      <c r="BS83" s="5">
        <v>179</v>
      </c>
      <c r="BT83" s="5">
        <v>144</v>
      </c>
      <c r="BU83" s="5">
        <v>170</v>
      </c>
      <c r="BV83" s="5">
        <v>184</v>
      </c>
      <c r="BW83" s="5">
        <v>119</v>
      </c>
      <c r="BX83" s="5">
        <v>171</v>
      </c>
      <c r="BY83" s="5">
        <v>147</v>
      </c>
      <c r="BZ83" s="5">
        <v>80</v>
      </c>
      <c r="CA83" s="5">
        <v>0</v>
      </c>
      <c r="CB83" s="5">
        <v>0</v>
      </c>
      <c r="CC83" s="5">
        <v>87</v>
      </c>
      <c r="CD83" s="5">
        <v>48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113</v>
      </c>
      <c r="CK83" s="5">
        <v>145</v>
      </c>
      <c r="CL83" s="5">
        <v>142</v>
      </c>
      <c r="CM83" s="5">
        <v>69</v>
      </c>
      <c r="CN83" s="5">
        <v>52</v>
      </c>
      <c r="CO83" s="5">
        <v>105</v>
      </c>
      <c r="CP83" s="5">
        <v>112</v>
      </c>
      <c r="CQ83" s="5">
        <v>0</v>
      </c>
      <c r="CR83" s="5">
        <v>0</v>
      </c>
      <c r="CS83" s="5">
        <v>0</v>
      </c>
      <c r="CT83" s="5">
        <v>0</v>
      </c>
      <c r="CU83" s="5">
        <v>72</v>
      </c>
      <c r="CV83" s="5">
        <v>115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37</v>
      </c>
      <c r="DE83" s="5">
        <v>0</v>
      </c>
      <c r="DF83" s="5">
        <v>131</v>
      </c>
      <c r="DG83" s="5">
        <v>0</v>
      </c>
      <c r="DH83" s="5">
        <v>91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0</v>
      </c>
      <c r="DY83" s="5">
        <v>0</v>
      </c>
      <c r="DZ83" s="5">
        <v>129</v>
      </c>
      <c r="EA83" s="5">
        <v>115</v>
      </c>
      <c r="EB83" s="5">
        <v>209</v>
      </c>
      <c r="EC83" s="5">
        <v>196</v>
      </c>
      <c r="ED83" s="5">
        <v>195</v>
      </c>
      <c r="EE83" s="5">
        <v>44</v>
      </c>
      <c r="EF83" s="5">
        <v>42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255</v>
      </c>
      <c r="EP83" s="127">
        <v>181</v>
      </c>
      <c r="EQ83">
        <v>209</v>
      </c>
      <c r="ER83">
        <v>145</v>
      </c>
      <c r="ES83">
        <v>167</v>
      </c>
    </row>
    <row r="84" spans="1:149" ht="12.75">
      <c r="A84" s="126" t="s">
        <v>52</v>
      </c>
      <c r="B84" s="5">
        <v>159</v>
      </c>
      <c r="C84" s="5">
        <v>200</v>
      </c>
      <c r="D84" s="5">
        <v>168</v>
      </c>
      <c r="E84" s="5">
        <v>177</v>
      </c>
      <c r="F84" s="5">
        <v>189</v>
      </c>
      <c r="G84" s="5">
        <v>202</v>
      </c>
      <c r="H84" s="5">
        <v>187</v>
      </c>
      <c r="I84" s="5">
        <v>235</v>
      </c>
      <c r="J84" s="5">
        <v>227</v>
      </c>
      <c r="K84" s="5">
        <v>231</v>
      </c>
      <c r="L84" s="5">
        <v>212</v>
      </c>
      <c r="M84" s="5">
        <v>192</v>
      </c>
      <c r="N84" s="5">
        <v>207</v>
      </c>
      <c r="O84" s="5">
        <v>216</v>
      </c>
      <c r="P84" s="5">
        <v>191</v>
      </c>
      <c r="Q84" s="5">
        <v>203</v>
      </c>
      <c r="R84" s="5">
        <v>189</v>
      </c>
      <c r="S84" s="5">
        <v>195</v>
      </c>
      <c r="T84" s="5">
        <v>171</v>
      </c>
      <c r="U84" s="5">
        <v>158</v>
      </c>
      <c r="V84" s="5">
        <v>168</v>
      </c>
      <c r="W84" s="5">
        <v>165</v>
      </c>
      <c r="X84" s="5">
        <v>151</v>
      </c>
      <c r="Y84" s="5">
        <v>143</v>
      </c>
      <c r="Z84" s="5">
        <v>150</v>
      </c>
      <c r="AA84" s="5">
        <v>122</v>
      </c>
      <c r="AB84" s="5">
        <v>54</v>
      </c>
      <c r="AC84" s="5">
        <v>139</v>
      </c>
      <c r="AD84" s="5">
        <v>108</v>
      </c>
      <c r="AE84" s="5">
        <v>121</v>
      </c>
      <c r="AF84" s="5">
        <v>127</v>
      </c>
      <c r="AG84" s="5">
        <v>80</v>
      </c>
      <c r="AH84" s="5">
        <v>94</v>
      </c>
      <c r="AI84" s="5">
        <v>96</v>
      </c>
      <c r="AJ84" s="5">
        <v>51</v>
      </c>
      <c r="AK84" s="5">
        <v>35</v>
      </c>
      <c r="AL84" s="5">
        <v>2</v>
      </c>
      <c r="AM84" s="5">
        <v>17</v>
      </c>
      <c r="AN84" s="5">
        <v>0</v>
      </c>
      <c r="AO84" s="5">
        <v>133</v>
      </c>
      <c r="AP84" s="5">
        <v>130</v>
      </c>
      <c r="AQ84" s="5">
        <v>90</v>
      </c>
      <c r="AR84" s="5">
        <v>105</v>
      </c>
      <c r="AS84" s="5">
        <v>183</v>
      </c>
      <c r="AT84" s="5">
        <v>188</v>
      </c>
      <c r="AU84" s="5">
        <v>204</v>
      </c>
      <c r="AV84" s="5">
        <v>139</v>
      </c>
      <c r="AW84" s="5">
        <v>182</v>
      </c>
      <c r="AX84" s="5">
        <v>139</v>
      </c>
      <c r="AY84" s="5">
        <v>133</v>
      </c>
      <c r="AZ84" s="5">
        <v>166</v>
      </c>
      <c r="BA84" s="5">
        <v>165</v>
      </c>
      <c r="BB84" s="5">
        <v>154</v>
      </c>
      <c r="BC84" s="5">
        <v>3</v>
      </c>
      <c r="BD84" s="5">
        <v>31</v>
      </c>
      <c r="BE84" s="5">
        <v>100</v>
      </c>
      <c r="BF84" s="5">
        <v>63</v>
      </c>
      <c r="BG84" s="5">
        <v>23</v>
      </c>
      <c r="BH84" s="5">
        <v>13</v>
      </c>
      <c r="BI84" s="5">
        <v>83</v>
      </c>
      <c r="BJ84" s="5">
        <v>73</v>
      </c>
      <c r="BK84" s="5">
        <v>87</v>
      </c>
      <c r="BL84" s="5">
        <v>77</v>
      </c>
      <c r="BM84" s="5">
        <v>29</v>
      </c>
      <c r="BN84" s="5">
        <v>0</v>
      </c>
      <c r="BO84" s="5">
        <v>31</v>
      </c>
      <c r="BP84" s="5">
        <v>52</v>
      </c>
      <c r="BQ84" s="5">
        <v>67</v>
      </c>
      <c r="BR84" s="5">
        <v>13</v>
      </c>
      <c r="BS84" s="5">
        <v>65</v>
      </c>
      <c r="BT84" s="5">
        <v>48</v>
      </c>
      <c r="BU84" s="5">
        <v>172</v>
      </c>
      <c r="BV84" s="5">
        <v>186</v>
      </c>
      <c r="BW84" s="5">
        <v>130</v>
      </c>
      <c r="BX84" s="5">
        <v>190</v>
      </c>
      <c r="BY84" s="5">
        <v>164</v>
      </c>
      <c r="BZ84" s="5">
        <v>136</v>
      </c>
      <c r="CA84" s="5">
        <v>108</v>
      </c>
      <c r="CB84" s="5">
        <v>70</v>
      </c>
      <c r="CC84" s="5">
        <v>114</v>
      </c>
      <c r="CD84" s="5">
        <v>100</v>
      </c>
      <c r="CE84" s="5">
        <v>70</v>
      </c>
      <c r="CF84" s="5">
        <v>69</v>
      </c>
      <c r="CG84" s="5">
        <v>42</v>
      </c>
      <c r="CH84" s="5">
        <v>38</v>
      </c>
      <c r="CI84" s="5">
        <v>82</v>
      </c>
      <c r="CJ84" s="5">
        <v>174</v>
      </c>
      <c r="CK84" s="5">
        <v>185</v>
      </c>
      <c r="CL84" s="5">
        <v>198</v>
      </c>
      <c r="CM84" s="5">
        <v>159</v>
      </c>
      <c r="CN84" s="5">
        <v>148</v>
      </c>
      <c r="CO84" s="5">
        <v>183</v>
      </c>
      <c r="CP84" s="5">
        <v>210</v>
      </c>
      <c r="CQ84" s="5">
        <v>134</v>
      </c>
      <c r="CR84" s="5">
        <v>134</v>
      </c>
      <c r="CS84" s="5">
        <v>149</v>
      </c>
      <c r="CT84" s="5">
        <v>150</v>
      </c>
      <c r="CU84" s="5">
        <v>153</v>
      </c>
      <c r="CV84" s="5">
        <v>201</v>
      </c>
      <c r="CW84" s="5">
        <v>144</v>
      </c>
      <c r="CX84" s="5">
        <v>141</v>
      </c>
      <c r="CY84" s="5">
        <v>121</v>
      </c>
      <c r="CZ84" s="5">
        <v>130</v>
      </c>
      <c r="DA84" s="5">
        <v>161</v>
      </c>
      <c r="DB84" s="5">
        <v>153</v>
      </c>
      <c r="DC84" s="5">
        <v>143</v>
      </c>
      <c r="DD84" s="5">
        <v>142</v>
      </c>
      <c r="DE84" s="5">
        <v>169</v>
      </c>
      <c r="DF84" s="5">
        <v>183</v>
      </c>
      <c r="DG84" s="5">
        <v>143</v>
      </c>
      <c r="DH84" s="5">
        <v>213</v>
      </c>
      <c r="DI84" s="5">
        <v>79</v>
      </c>
      <c r="DJ84" s="5">
        <v>83</v>
      </c>
      <c r="DK84" s="5">
        <v>116</v>
      </c>
      <c r="DL84" s="5">
        <v>88</v>
      </c>
      <c r="DM84" s="5">
        <v>118</v>
      </c>
      <c r="DN84" s="5">
        <v>95</v>
      </c>
      <c r="DO84" s="5">
        <v>97</v>
      </c>
      <c r="DP84" s="5">
        <v>100</v>
      </c>
      <c r="DQ84" s="5">
        <v>108</v>
      </c>
      <c r="DR84" s="5">
        <v>81</v>
      </c>
      <c r="DS84" s="5">
        <v>40</v>
      </c>
      <c r="DT84" s="5">
        <v>77</v>
      </c>
      <c r="DU84" s="5">
        <v>71</v>
      </c>
      <c r="DV84" s="5">
        <v>66</v>
      </c>
      <c r="DW84" s="5">
        <v>99</v>
      </c>
      <c r="DX84" s="5">
        <v>62</v>
      </c>
      <c r="DY84" s="5">
        <v>52</v>
      </c>
      <c r="DZ84" s="5">
        <v>173</v>
      </c>
      <c r="EA84" s="5">
        <v>189</v>
      </c>
      <c r="EB84" s="5">
        <v>219</v>
      </c>
      <c r="EC84" s="5">
        <v>211</v>
      </c>
      <c r="ED84" s="5">
        <v>213</v>
      </c>
      <c r="EE84" s="5">
        <v>144</v>
      </c>
      <c r="EF84" s="5">
        <v>164</v>
      </c>
      <c r="EG84" s="5">
        <v>160</v>
      </c>
      <c r="EH84" s="5">
        <v>74</v>
      </c>
      <c r="EI84" s="5">
        <v>46</v>
      </c>
      <c r="EJ84" s="5">
        <v>179</v>
      </c>
      <c r="EK84" s="5">
        <v>128</v>
      </c>
      <c r="EL84" s="5">
        <v>114</v>
      </c>
      <c r="EM84" s="5">
        <v>90</v>
      </c>
      <c r="EN84" s="5">
        <v>102</v>
      </c>
      <c r="EO84" s="5">
        <v>230</v>
      </c>
      <c r="EP84" s="127">
        <v>179</v>
      </c>
      <c r="EQ84">
        <v>207</v>
      </c>
      <c r="ER84">
        <v>151</v>
      </c>
      <c r="ES84">
        <v>119</v>
      </c>
    </row>
    <row r="85" spans="1:149" ht="13.5" thickBot="1">
      <c r="A85" s="128" t="s">
        <v>53</v>
      </c>
      <c r="B85" s="130">
        <v>143</v>
      </c>
      <c r="C85" s="130">
        <v>169</v>
      </c>
      <c r="D85" s="130">
        <v>134</v>
      </c>
      <c r="E85" s="130">
        <v>153</v>
      </c>
      <c r="F85" s="130">
        <v>169</v>
      </c>
      <c r="G85" s="130">
        <v>196</v>
      </c>
      <c r="H85" s="130">
        <v>174</v>
      </c>
      <c r="I85" s="130">
        <v>214</v>
      </c>
      <c r="J85" s="130">
        <v>197</v>
      </c>
      <c r="K85" s="130">
        <v>185</v>
      </c>
      <c r="L85" s="130">
        <v>170</v>
      </c>
      <c r="M85" s="130">
        <v>138</v>
      </c>
      <c r="N85" s="130">
        <v>0</v>
      </c>
      <c r="O85" s="130">
        <v>94</v>
      </c>
      <c r="P85" s="130">
        <v>69</v>
      </c>
      <c r="Q85" s="130">
        <v>0</v>
      </c>
      <c r="R85" s="130">
        <v>0</v>
      </c>
      <c r="S85" s="130">
        <v>122</v>
      </c>
      <c r="T85" s="130">
        <v>3</v>
      </c>
      <c r="U85" s="130">
        <v>0</v>
      </c>
      <c r="V85" s="130">
        <v>96</v>
      </c>
      <c r="W85" s="130">
        <v>98</v>
      </c>
      <c r="X85" s="130">
        <v>96</v>
      </c>
      <c r="Y85" s="130">
        <v>86</v>
      </c>
      <c r="Z85" s="130">
        <v>80</v>
      </c>
      <c r="AA85" s="130">
        <v>82</v>
      </c>
      <c r="AB85" s="130">
        <v>0</v>
      </c>
      <c r="AC85" s="130">
        <v>0</v>
      </c>
      <c r="AD85" s="130">
        <v>0</v>
      </c>
      <c r="AE85" s="130">
        <v>0</v>
      </c>
      <c r="AF85" s="130">
        <v>53</v>
      </c>
      <c r="AG85" s="130">
        <v>0</v>
      </c>
      <c r="AH85" s="130">
        <v>0</v>
      </c>
      <c r="AI85" s="130">
        <v>0</v>
      </c>
      <c r="AJ85" s="130">
        <v>39</v>
      </c>
      <c r="AK85" s="130">
        <v>0</v>
      </c>
      <c r="AL85" s="130">
        <v>0</v>
      </c>
      <c r="AM85" s="130">
        <v>0</v>
      </c>
      <c r="AN85" s="130">
        <v>11</v>
      </c>
      <c r="AO85" s="130">
        <v>115</v>
      </c>
      <c r="AP85" s="130">
        <v>141</v>
      </c>
      <c r="AQ85" s="130">
        <v>92</v>
      </c>
      <c r="AR85" s="130">
        <v>128</v>
      </c>
      <c r="AS85" s="130">
        <v>198</v>
      </c>
      <c r="AT85" s="130">
        <v>208</v>
      </c>
      <c r="AU85" s="130">
        <v>222</v>
      </c>
      <c r="AV85" s="130">
        <v>159</v>
      </c>
      <c r="AW85" s="130">
        <v>201</v>
      </c>
      <c r="AX85" s="130">
        <v>171</v>
      </c>
      <c r="AY85" s="130">
        <v>181</v>
      </c>
      <c r="AZ85" s="130">
        <v>200</v>
      </c>
      <c r="BA85" s="130">
        <v>203</v>
      </c>
      <c r="BB85" s="130">
        <v>178</v>
      </c>
      <c r="BC85" s="130">
        <v>94</v>
      </c>
      <c r="BD85" s="130">
        <v>108</v>
      </c>
      <c r="BE85" s="130">
        <v>70</v>
      </c>
      <c r="BF85" s="130">
        <v>35</v>
      </c>
      <c r="BG85" s="130">
        <v>43</v>
      </c>
      <c r="BH85" s="130">
        <v>65</v>
      </c>
      <c r="BI85" s="130">
        <v>147</v>
      </c>
      <c r="BJ85" s="130">
        <v>142</v>
      </c>
      <c r="BK85" s="130">
        <v>168</v>
      </c>
      <c r="BL85" s="130">
        <v>173</v>
      </c>
      <c r="BM85" s="130">
        <v>66</v>
      </c>
      <c r="BN85" s="130">
        <v>39</v>
      </c>
      <c r="BO85" s="130">
        <v>145</v>
      </c>
      <c r="BP85" s="130">
        <v>106</v>
      </c>
      <c r="BQ85" s="130">
        <v>151</v>
      </c>
      <c r="BR85" s="130">
        <v>100</v>
      </c>
      <c r="BS85" s="130">
        <v>187</v>
      </c>
      <c r="BT85" s="130">
        <v>56</v>
      </c>
      <c r="BU85" s="130">
        <v>213</v>
      </c>
      <c r="BV85" s="130">
        <v>215</v>
      </c>
      <c r="BW85" s="130">
        <v>199</v>
      </c>
      <c r="BX85" s="130">
        <v>220</v>
      </c>
      <c r="BY85" s="130">
        <v>212</v>
      </c>
      <c r="BZ85" s="130">
        <v>202</v>
      </c>
      <c r="CA85" s="130">
        <v>189</v>
      </c>
      <c r="CB85" s="130">
        <v>149</v>
      </c>
      <c r="CC85" s="130">
        <v>191</v>
      </c>
      <c r="CD85" s="130">
        <v>190</v>
      </c>
      <c r="CE85" s="130">
        <v>151</v>
      </c>
      <c r="CF85" s="130">
        <v>168</v>
      </c>
      <c r="CG85" s="130">
        <v>133</v>
      </c>
      <c r="CH85" s="130">
        <v>86</v>
      </c>
      <c r="CI85" s="130">
        <v>161</v>
      </c>
      <c r="CJ85" s="130">
        <v>214</v>
      </c>
      <c r="CK85" s="130">
        <v>217</v>
      </c>
      <c r="CL85" s="130">
        <v>228</v>
      </c>
      <c r="CM85" s="130">
        <v>205</v>
      </c>
      <c r="CN85" s="130">
        <v>209</v>
      </c>
      <c r="CO85" s="130">
        <v>225</v>
      </c>
      <c r="CP85" s="130">
        <v>239</v>
      </c>
      <c r="CQ85" s="130">
        <v>200</v>
      </c>
      <c r="CR85" s="130">
        <v>205</v>
      </c>
      <c r="CS85" s="130">
        <v>214</v>
      </c>
      <c r="CT85" s="130">
        <v>211</v>
      </c>
      <c r="CU85" s="130">
        <v>209</v>
      </c>
      <c r="CV85" s="130">
        <v>227</v>
      </c>
      <c r="CW85" s="130">
        <v>211</v>
      </c>
      <c r="CX85" s="130">
        <v>208</v>
      </c>
      <c r="CY85" s="130">
        <v>193</v>
      </c>
      <c r="CZ85" s="130">
        <v>184</v>
      </c>
      <c r="DA85" s="130">
        <v>203</v>
      </c>
      <c r="DB85" s="130">
        <v>175</v>
      </c>
      <c r="DC85" s="130">
        <v>185</v>
      </c>
      <c r="DD85" s="130">
        <v>210</v>
      </c>
      <c r="DE85" s="130">
        <v>217</v>
      </c>
      <c r="DF85" s="130">
        <v>221</v>
      </c>
      <c r="DG85" s="130">
        <v>170</v>
      </c>
      <c r="DH85" s="130">
        <v>230</v>
      </c>
      <c r="DI85" s="130">
        <v>139</v>
      </c>
      <c r="DJ85" s="130">
        <v>115</v>
      </c>
      <c r="DK85" s="130">
        <v>152</v>
      </c>
      <c r="DL85" s="130">
        <v>134</v>
      </c>
      <c r="DM85" s="130">
        <v>194</v>
      </c>
      <c r="DN85" s="130">
        <v>171</v>
      </c>
      <c r="DO85" s="130">
        <v>167</v>
      </c>
      <c r="DP85" s="130">
        <v>167</v>
      </c>
      <c r="DQ85" s="130">
        <v>178</v>
      </c>
      <c r="DR85" s="130">
        <v>145</v>
      </c>
      <c r="DS85" s="130">
        <v>86</v>
      </c>
      <c r="DT85" s="130">
        <v>138</v>
      </c>
      <c r="DU85" s="130">
        <v>131</v>
      </c>
      <c r="DV85" s="130">
        <v>125</v>
      </c>
      <c r="DW85" s="130">
        <v>166</v>
      </c>
      <c r="DX85" s="130">
        <v>112</v>
      </c>
      <c r="DY85" s="130">
        <v>104</v>
      </c>
      <c r="DZ85" s="130">
        <v>57</v>
      </c>
      <c r="EA85" s="130">
        <v>90</v>
      </c>
      <c r="EB85" s="130">
        <v>181</v>
      </c>
      <c r="EC85" s="130">
        <v>141</v>
      </c>
      <c r="ED85" s="130">
        <v>117</v>
      </c>
      <c r="EE85" s="130">
        <v>59</v>
      </c>
      <c r="EF85" s="130">
        <v>85</v>
      </c>
      <c r="EG85" s="130">
        <v>86</v>
      </c>
      <c r="EH85" s="130">
        <v>39</v>
      </c>
      <c r="EI85" s="130">
        <v>34</v>
      </c>
      <c r="EJ85" s="130">
        <v>171</v>
      </c>
      <c r="EK85" s="130">
        <v>132</v>
      </c>
      <c r="EL85" s="130">
        <v>94</v>
      </c>
      <c r="EM85" s="130">
        <v>101</v>
      </c>
      <c r="EN85" s="130">
        <v>102</v>
      </c>
      <c r="EO85" s="130">
        <v>129</v>
      </c>
      <c r="EP85" s="131">
        <v>174</v>
      </c>
      <c r="EQ85">
        <v>201</v>
      </c>
      <c r="ER85">
        <v>152</v>
      </c>
      <c r="ES85">
        <v>99</v>
      </c>
    </row>
  </sheetData>
  <mergeCells count="6">
    <mergeCell ref="O29:P29"/>
    <mergeCell ref="O23:P23"/>
    <mergeCell ref="O17:P17"/>
    <mergeCell ref="O15:P15"/>
    <mergeCell ref="C2:P2"/>
    <mergeCell ref="C3:P3"/>
  </mergeCells>
  <printOptions/>
  <pageMargins left="0.75" right="0.75" top="1" bottom="1" header="0.5" footer="0.5"/>
  <pageSetup fitToHeight="1" fitToWidth="1" orientation="portrait" paperSize="9" scale="63"/>
  <drawing r:id="rId4"/>
  <legacyDrawing r:id="rId3"/>
  <oleObjects>
    <oleObject progId="Word.Document.8" shapeId="43205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8" sqref="B8"/>
    </sheetView>
  </sheetViews>
  <sheetFormatPr defaultColWidth="11.00390625" defaultRowHeight="12.75"/>
  <cols>
    <col min="1" max="1" width="13.25390625" style="0" customWidth="1"/>
    <col min="2" max="2" width="11.625" style="0" customWidth="1"/>
    <col min="3" max="3" width="8.00390625" style="0" customWidth="1"/>
    <col min="4" max="4" width="7.125" style="0" customWidth="1"/>
    <col min="5" max="5" width="6.625" style="0" customWidth="1"/>
    <col min="6" max="6" width="6.375" style="0" customWidth="1"/>
    <col min="7" max="10" width="7.75390625" style="0" customWidth="1"/>
  </cols>
  <sheetData>
    <row r="1" spans="1:12" ht="39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8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.75">
      <c r="A3" s="162" t="s">
        <v>264</v>
      </c>
      <c r="B3" s="162"/>
      <c r="C3" s="162"/>
      <c r="D3" s="162"/>
      <c r="E3" s="162"/>
      <c r="F3" s="162"/>
      <c r="G3" s="162"/>
      <c r="H3" s="163"/>
      <c r="I3" s="163"/>
      <c r="J3" s="163"/>
      <c r="K3" s="163"/>
      <c r="L3" s="163"/>
    </row>
    <row r="4" spans="1:12" ht="13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3.5" customHeight="1">
      <c r="A5" s="10" t="s">
        <v>265</v>
      </c>
      <c r="B5" s="165">
        <f ca="1">NOW()</f>
        <v>35354.55385416667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3.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3:10" ht="15.75" thickBot="1">
      <c r="C7" s="4"/>
      <c r="D7" s="4"/>
      <c r="E7" s="4"/>
      <c r="F7" s="4"/>
      <c r="G7" s="4"/>
      <c r="H7" s="4"/>
      <c r="I7" s="4"/>
      <c r="J7" s="4"/>
    </row>
    <row r="8" spans="1:10" ht="15.75" thickBot="1">
      <c r="A8" s="166" t="s">
        <v>0</v>
      </c>
      <c r="B8" s="167" t="s">
        <v>25</v>
      </c>
      <c r="C8" s="168" t="str">
        <f>Graphs!B12</f>
        <v>LUX 97</v>
      </c>
      <c r="D8" s="167"/>
      <c r="E8" s="169"/>
      <c r="F8" s="169"/>
      <c r="G8" s="170"/>
      <c r="H8" s="4"/>
      <c r="I8" s="4"/>
      <c r="J8" s="4"/>
    </row>
    <row r="9" spans="1:10" ht="15">
      <c r="A9" s="144"/>
      <c r="B9" s="144"/>
      <c r="C9" s="171"/>
      <c r="D9" s="144"/>
      <c r="E9" s="142"/>
      <c r="F9" s="142"/>
      <c r="G9" s="142"/>
      <c r="H9" s="4"/>
      <c r="I9" s="4"/>
      <c r="J9" s="4"/>
    </row>
    <row r="10" spans="1:10" ht="15">
      <c r="A10" s="144"/>
      <c r="B10" s="144"/>
      <c r="C10" s="171"/>
      <c r="D10" s="144"/>
      <c r="E10" s="142"/>
      <c r="F10" s="142"/>
      <c r="G10" s="142"/>
      <c r="H10" s="4"/>
      <c r="I10" s="4"/>
      <c r="J10" s="4"/>
    </row>
    <row r="11" spans="1:10" ht="15">
      <c r="A11" s="144"/>
      <c r="B11" s="144"/>
      <c r="C11" s="171"/>
      <c r="D11" s="144"/>
      <c r="E11" s="142"/>
      <c r="F11" s="142"/>
      <c r="G11" s="142"/>
      <c r="H11" s="4"/>
      <c r="I11" s="4"/>
      <c r="J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72" t="s">
        <v>1</v>
      </c>
      <c r="B14" s="173"/>
      <c r="C14" s="174"/>
      <c r="D14" s="174"/>
      <c r="E14" s="174"/>
      <c r="F14" s="174"/>
      <c r="G14" s="174"/>
      <c r="H14" s="4"/>
      <c r="I14" s="4"/>
      <c r="J14" s="4"/>
      <c r="K14" s="4"/>
      <c r="L14" s="4"/>
    </row>
    <row r="15" spans="1:12" ht="15">
      <c r="A15" s="175" t="s">
        <v>33</v>
      </c>
      <c r="B15" s="175"/>
      <c r="C15" s="4"/>
      <c r="D15" s="176" t="s">
        <v>2</v>
      </c>
      <c r="E15" s="176"/>
      <c r="G15" s="4"/>
      <c r="H15" s="4"/>
      <c r="I15" s="4"/>
      <c r="J15" s="4"/>
      <c r="K15" s="4"/>
      <c r="L15" s="4"/>
    </row>
    <row r="16" spans="1:12" ht="15">
      <c r="A16" s="140" t="s">
        <v>3</v>
      </c>
      <c r="B16" s="177" t="e">
        <f>VLOOKUP($C$8,'LAB Stds'!$A$12:$AR$98,26,FALSE)</f>
        <v>#N/A</v>
      </c>
      <c r="C16" s="4"/>
      <c r="D16" s="140" t="s">
        <v>4</v>
      </c>
      <c r="E16" s="177" t="e">
        <f>VLOOKUP($C$8,'[1]LAB Stds'!$A$12:$AR$96,38,FALSE)</f>
        <v>#N/A</v>
      </c>
      <c r="G16" s="4"/>
      <c r="H16" s="4"/>
      <c r="I16" s="4"/>
      <c r="J16" s="4"/>
      <c r="K16" s="4"/>
      <c r="L16" s="4"/>
    </row>
    <row r="17" spans="1:12" ht="15">
      <c r="A17" s="140" t="s">
        <v>5</v>
      </c>
      <c r="B17" s="177" t="e">
        <f>VLOOKUP($C$8,'[1]LAB Stds'!$A$12:$AR$96,27,FALSE)</f>
        <v>#N/A</v>
      </c>
      <c r="C17" s="4"/>
      <c r="D17" s="140" t="s">
        <v>255</v>
      </c>
      <c r="E17" s="177" t="e">
        <f>VLOOKUP($C$8,'[1]LAB Stds'!$A$12:$AR$96,39,FALSE)</f>
        <v>#N/A</v>
      </c>
      <c r="G17" s="4"/>
      <c r="H17" s="4"/>
      <c r="I17" s="4"/>
      <c r="J17" s="4"/>
      <c r="K17" s="4"/>
      <c r="L17" s="4"/>
    </row>
    <row r="18" spans="1:12" ht="15">
      <c r="A18" s="140" t="s">
        <v>6</v>
      </c>
      <c r="B18" s="177" t="e">
        <f>VLOOKUP($C$8,'[1]LAB Stds'!$A$12:$AR$96,28,FALSE)</f>
        <v>#N/A</v>
      </c>
      <c r="C18" s="4"/>
      <c r="D18" s="140" t="s">
        <v>7</v>
      </c>
      <c r="E18" s="177" t="e">
        <f>VLOOKUP($C$8,'[1]LAB Stds'!$A$12:$AR$96,40,FALSE)</f>
        <v>#N/A</v>
      </c>
      <c r="G18" s="4"/>
      <c r="H18" s="4"/>
      <c r="I18" s="4"/>
      <c r="J18" s="4"/>
      <c r="K18" s="4"/>
      <c r="L18" s="4"/>
    </row>
    <row r="19" spans="2:12" ht="15">
      <c r="B19" s="178" t="s">
        <v>8</v>
      </c>
      <c r="C19" s="4" t="s">
        <v>9</v>
      </c>
      <c r="D19" s="4"/>
      <c r="E19" s="4"/>
      <c r="G19" s="4"/>
      <c r="H19" s="4"/>
      <c r="I19" s="4"/>
      <c r="J19" s="4"/>
      <c r="K19" s="4"/>
      <c r="L19" s="4"/>
    </row>
    <row r="20" spans="1:12" ht="15">
      <c r="A20" s="140"/>
      <c r="B20" s="4"/>
      <c r="C20" s="4"/>
      <c r="D20" s="4"/>
      <c r="E20" s="4"/>
      <c r="G20" s="4"/>
      <c r="H20" s="4"/>
      <c r="I20" s="4"/>
      <c r="J20" s="4"/>
      <c r="K20" s="4"/>
      <c r="L20" s="4"/>
    </row>
    <row r="21" spans="1:12" ht="15">
      <c r="A21" s="179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180" t="s">
        <v>229</v>
      </c>
      <c r="B22" s="181" t="s">
        <v>230</v>
      </c>
      <c r="E22" s="4"/>
      <c r="F22" s="4"/>
      <c r="G22" s="4"/>
      <c r="H22" s="4"/>
      <c r="I22" s="4"/>
      <c r="J22" s="4"/>
      <c r="K22" s="4"/>
      <c r="L22" s="4"/>
    </row>
    <row r="23" spans="1:12" ht="15">
      <c r="A23" s="180" t="s">
        <v>231</v>
      </c>
      <c r="B23" s="181" t="s">
        <v>232</v>
      </c>
      <c r="E23" s="4"/>
      <c r="F23" s="4"/>
      <c r="G23" s="4"/>
      <c r="H23" s="4"/>
      <c r="I23" s="4"/>
      <c r="J23" s="4"/>
      <c r="K23" s="4"/>
      <c r="L23" s="4"/>
    </row>
    <row r="24" spans="1:12" ht="15">
      <c r="A24" s="180" t="s">
        <v>233</v>
      </c>
      <c r="B24" s="181" t="s">
        <v>54</v>
      </c>
      <c r="E24" s="4"/>
      <c r="F24" s="4"/>
      <c r="G24" s="4"/>
      <c r="H24" s="4"/>
      <c r="I24" s="4"/>
      <c r="J24" s="4"/>
      <c r="K24" s="4"/>
      <c r="L24" s="4"/>
    </row>
    <row r="25" spans="1:12" ht="15">
      <c r="A25" s="12"/>
      <c r="B25" s="2"/>
      <c r="E25" s="4"/>
      <c r="F25" s="4"/>
      <c r="G25" s="4"/>
      <c r="H25" s="4"/>
      <c r="I25" s="4"/>
      <c r="J25" s="4"/>
      <c r="K25" s="4"/>
      <c r="L25" s="4"/>
    </row>
    <row r="26" spans="1:12" ht="15">
      <c r="A26" s="12"/>
      <c r="B26" s="2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72" t="s">
        <v>11</v>
      </c>
      <c r="B28" s="174"/>
      <c r="C28" s="174"/>
      <c r="D28" s="174"/>
      <c r="E28" s="174"/>
      <c r="F28" s="174"/>
      <c r="G28" s="174"/>
      <c r="H28" s="4"/>
      <c r="I28" s="4"/>
      <c r="J28" s="4"/>
      <c r="K28" s="4"/>
      <c r="L28" s="4"/>
    </row>
    <row r="29" spans="1:12" ht="15">
      <c r="A29" s="179" t="s">
        <v>12</v>
      </c>
      <c r="B29" s="4" t="s">
        <v>13</v>
      </c>
      <c r="C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179" t="s">
        <v>14</v>
      </c>
      <c r="B30" s="4" t="s">
        <v>15</v>
      </c>
      <c r="C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79" t="s">
        <v>16</v>
      </c>
      <c r="B31" s="139" t="s">
        <v>17</v>
      </c>
      <c r="C31" s="4" t="s">
        <v>18</v>
      </c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139"/>
      <c r="C32" s="4" t="s">
        <v>19</v>
      </c>
      <c r="E32" s="4"/>
      <c r="F32" s="4"/>
      <c r="G32" s="4"/>
      <c r="H32" s="4"/>
      <c r="I32" s="4"/>
      <c r="J32" s="4"/>
      <c r="K32" s="4"/>
      <c r="L32" s="4"/>
    </row>
    <row r="33" spans="1:12" ht="15">
      <c r="A33" s="4"/>
      <c r="B33" s="139"/>
      <c r="C33" s="4" t="s">
        <v>20</v>
      </c>
      <c r="E33" s="4"/>
      <c r="F33" s="4"/>
      <c r="G33" s="4"/>
      <c r="H33" s="4"/>
      <c r="I33" s="4"/>
      <c r="J33" s="4"/>
      <c r="K33" s="4"/>
      <c r="L33" s="4"/>
    </row>
    <row r="34" spans="1:12" ht="15">
      <c r="A34" s="4"/>
      <c r="B34" s="139" t="s">
        <v>17</v>
      </c>
      <c r="C34" s="4" t="s">
        <v>21</v>
      </c>
      <c r="E34" s="4"/>
      <c r="F34" s="4"/>
      <c r="G34" s="4"/>
      <c r="H34" s="4"/>
      <c r="I34" s="4"/>
      <c r="J34" s="4"/>
      <c r="K34" s="4"/>
      <c r="L34" s="4"/>
    </row>
    <row r="35" spans="1:12" ht="15">
      <c r="A35" s="4"/>
      <c r="B35" s="139" t="s">
        <v>17</v>
      </c>
      <c r="C35" s="4" t="s">
        <v>22</v>
      </c>
      <c r="E35" s="4"/>
      <c r="F35" s="4"/>
      <c r="G35" s="4"/>
      <c r="H35" s="4"/>
      <c r="I35" s="4"/>
      <c r="J35" s="4"/>
      <c r="K35" s="4"/>
      <c r="L35" s="4"/>
    </row>
    <row r="36" spans="1:12" ht="15">
      <c r="A36" s="4"/>
      <c r="B36" s="139" t="s">
        <v>17</v>
      </c>
      <c r="C36" s="4" t="s">
        <v>23</v>
      </c>
      <c r="E36" s="4"/>
      <c r="F36" s="4"/>
      <c r="G36" s="4"/>
      <c r="H36" s="4"/>
      <c r="I36" s="4"/>
      <c r="J36" s="4"/>
      <c r="K36" s="4"/>
      <c r="L36" s="4"/>
    </row>
    <row r="37" spans="1:1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82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ht="15">
      <c r="D56" s="4"/>
    </row>
  </sheetData>
  <mergeCells count="1">
    <mergeCell ref="A3:G3"/>
  </mergeCells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04171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Alemany</dc:creator>
  <cp:keywords/>
  <dc:description/>
  <cp:lastModifiedBy>Joshua Alemany</cp:lastModifiedBy>
  <cp:lastPrinted>2000-10-17T20:18:01Z</cp:lastPrinted>
  <dcterms:created xsi:type="dcterms:W3CDTF">1998-07-10T18:19:21Z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